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8490" tabRatio="823" activeTab="0"/>
  </bookViews>
  <sheets>
    <sheet name="丸子北街道線" sheetId="1" r:id="rId1"/>
    <sheet name="丸子北街道線時刻表" sheetId="2" r:id="rId2"/>
  </sheets>
  <definedNames/>
  <calcPr fullCalcOnLoad="1"/>
</workbook>
</file>

<file path=xl/sharedStrings.xml><?xml version="1.0" encoding="utf-8"?>
<sst xmlns="http://schemas.openxmlformats.org/spreadsheetml/2006/main" count="500" uniqueCount="105">
  <si>
    <t>駅番</t>
  </si>
  <si>
    <t>駅名</t>
  </si>
  <si>
    <t>駅間距離(km)</t>
  </si>
  <si>
    <t>累積距離(km)</t>
  </si>
  <si>
    <t>近隣施設</t>
  </si>
  <si>
    <t>静岡</t>
  </si>
  <si>
    <t>静岡駅</t>
  </si>
  <si>
    <t>線名：丸子北街道線</t>
  </si>
  <si>
    <t>工</t>
  </si>
  <si>
    <t>丸子車両工場</t>
  </si>
  <si>
    <t>二軒家</t>
  </si>
  <si>
    <t>駿府匠宿入口</t>
  </si>
  <si>
    <t>丸子</t>
  </si>
  <si>
    <t>手越原</t>
  </si>
  <si>
    <t>丸子営業所</t>
  </si>
  <si>
    <t>JA長田じまん市、長田西中</t>
  </si>
  <si>
    <t>丸子新田</t>
  </si>
  <si>
    <t>ケーヨーデイツー</t>
  </si>
  <si>
    <t>南安倍</t>
  </si>
  <si>
    <t>駒形小学校</t>
  </si>
  <si>
    <t>清閑町</t>
  </si>
  <si>
    <t>戸隠そば</t>
  </si>
  <si>
    <t>馬渕一丁目</t>
  </si>
  <si>
    <t>あざれあ</t>
  </si>
  <si>
    <t>鷹匠</t>
  </si>
  <si>
    <t>羽鳥線（新静岡と連絡運輸）</t>
  </si>
  <si>
    <t>しずてつストア、新静岡駅</t>
  </si>
  <si>
    <t>市民文化会館</t>
  </si>
  <si>
    <t>水落交番</t>
  </si>
  <si>
    <t>太田町</t>
  </si>
  <si>
    <t>（静岡学園）、横内小</t>
  </si>
  <si>
    <t>沓谷</t>
  </si>
  <si>
    <t>市高入口三角地帯</t>
  </si>
  <si>
    <t>愛宕霊園</t>
  </si>
  <si>
    <t>東千代田</t>
  </si>
  <si>
    <t>アップル、デンソー</t>
  </si>
  <si>
    <t>川合</t>
  </si>
  <si>
    <t>アウトレット、ゲオ</t>
  </si>
  <si>
    <t>瀬名</t>
  </si>
  <si>
    <t>富士屋、長崎屋</t>
  </si>
  <si>
    <t>鳥坂</t>
  </si>
  <si>
    <t>クレッセ、カワチ薬品</t>
  </si>
  <si>
    <t>長崎</t>
  </si>
  <si>
    <t>長崎I.C.</t>
  </si>
  <si>
    <t>押切</t>
  </si>
  <si>
    <t>飯田</t>
  </si>
  <si>
    <t>創庫生活館</t>
  </si>
  <si>
    <t>庵原</t>
  </si>
  <si>
    <t>横砂</t>
  </si>
  <si>
    <t>タイヨー</t>
  </si>
  <si>
    <t>興津本町</t>
  </si>
  <si>
    <t>マックスマリュ、清見潟公園</t>
  </si>
  <si>
    <t>興津</t>
  </si>
  <si>
    <t>興津駅</t>
  </si>
  <si>
    <t>JR</t>
  </si>
  <si>
    <t>興津東</t>
  </si>
  <si>
    <t>介護施設</t>
  </si>
  <si>
    <t>ラインカラー：レッド</t>
  </si>
  <si>
    <t>夕ラッシュ（本/h[間隔]）：</t>
  </si>
  <si>
    <t>朝ラッシュ（本/h[間隔]）：</t>
  </si>
  <si>
    <t>早朝深夜（本/h[間隔]）：</t>
  </si>
  <si>
    <t>昼間（本/h[間隔]）：</t>
  </si>
  <si>
    <t>レ</t>
  </si>
  <si>
    <t>各停</t>
  </si>
  <si>
    <t>急行</t>
  </si>
  <si>
    <t>昼（１２時台）</t>
  </si>
  <si>
    <t>朝ラッシュ</t>
  </si>
  <si>
    <t>各停所要</t>
  </si>
  <si>
    <t>レ</t>
  </si>
  <si>
    <t>両数：3（HL・特急は4）</t>
  </si>
  <si>
    <t>接続路線・備考</t>
  </si>
  <si>
    <t>丸子北街道線時刻表サンプル</t>
  </si>
  <si>
    <t>急行所要</t>
  </si>
  <si>
    <t>２面４線</t>
  </si>
  <si>
    <t>各停</t>
  </si>
  <si>
    <t>急行</t>
  </si>
  <si>
    <t>安倍川線</t>
  </si>
  <si>
    <t>JR、駿府環状線、南北線、（４両対応、２面４線、通常は外側２線を利用）</t>
  </si>
  <si>
    <t>２面４線、朝夕緩急接続</t>
  </si>
  <si>
    <t>対面２面３線、中線は通過用</t>
  </si>
  <si>
    <t>駿府環状線、安倍川線（路複）</t>
  </si>
  <si>
    <t>レ</t>
  </si>
  <si>
    <t>レ</t>
  </si>
  <si>
    <t>各停</t>
  </si>
  <si>
    <t>急行</t>
  </si>
  <si>
    <t>HL</t>
  </si>
  <si>
    <t>日本平線三保より直通</t>
  </si>
  <si>
    <t>MSE車両で運転</t>
  </si>
  <si>
    <t>→接続</t>
  </si>
  <si>
    <t>→通過待ち・追い越し</t>
  </si>
  <si>
    <t>a</t>
  </si>
  <si>
    <t>b</t>
  </si>
  <si>
    <t>c</t>
  </si>
  <si>
    <t>d</t>
  </si>
  <si>
    <t>e</t>
  </si>
  <si>
    <t>f</t>
  </si>
  <si>
    <t>g</t>
  </si>
  <si>
    <t>h</t>
  </si>
  <si>
    <t>i</t>
  </si>
  <si>
    <t>朝急</t>
  </si>
  <si>
    <t>使用車両：3000系2000番台</t>
  </si>
  <si>
    <t>２面４線</t>
  </si>
  <si>
    <t>２面４線、留置線あり</t>
  </si>
  <si>
    <t>４両対応ホーム、２面４線</t>
  </si>
  <si>
    <t>４両対応ホーム・緩急接続、２面４線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</si>
</sst>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2"/>
      <color indexed="8"/>
      <name val="ＭＳ Ｐゴシック"/>
      <family val="3"/>
    </font>
    <font>
      <i/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i/>
      <sz val="12"/>
      <color theme="1"/>
      <name val="Calibri"/>
      <family val="3"/>
    </font>
    <font>
      <i/>
      <sz val="10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20" fontId="43" fillId="0" borderId="12" xfId="0" applyNumberFormat="1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20" fontId="43" fillId="0" borderId="20" xfId="0" applyNumberFormat="1" applyFont="1" applyBorder="1" applyAlignment="1">
      <alignment horizontal="center" vertical="center"/>
    </xf>
    <xf numFmtId="20" fontId="46" fillId="0" borderId="22" xfId="0" applyNumberFormat="1" applyFont="1" applyBorder="1" applyAlignment="1">
      <alignment horizontal="center" vertical="center"/>
    </xf>
    <xf numFmtId="20" fontId="43" fillId="0" borderId="23" xfId="0" applyNumberFormat="1" applyFont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42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2" fillId="0" borderId="4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43" fillId="0" borderId="41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3" fillId="0" borderId="42" xfId="0" applyFont="1" applyBorder="1" applyAlignment="1">
      <alignment horizontal="center" vertical="center"/>
    </xf>
    <xf numFmtId="20" fontId="46" fillId="0" borderId="24" xfId="0" applyNumberFormat="1" applyFont="1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3" fillId="0" borderId="20" xfId="0" applyNumberFormat="1" applyFont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47" fillId="33" borderId="12" xfId="0" applyNumberFormat="1" applyFont="1" applyFill="1" applyBorder="1" applyAlignment="1">
      <alignment horizontal="center" vertical="center"/>
    </xf>
    <xf numFmtId="0" fontId="47" fillId="0" borderId="28" xfId="0" applyNumberFormat="1" applyFont="1" applyFill="1" applyBorder="1" applyAlignment="1">
      <alignment horizontal="center" vertical="center"/>
    </xf>
    <xf numFmtId="0" fontId="47" fillId="0" borderId="29" xfId="0" applyNumberFormat="1" applyFont="1" applyFill="1" applyBorder="1" applyAlignment="1">
      <alignment horizontal="center" vertical="center"/>
    </xf>
    <xf numFmtId="20" fontId="47" fillId="0" borderId="12" xfId="0" applyNumberFormat="1" applyFont="1" applyFill="1" applyBorder="1" applyAlignment="1">
      <alignment horizontal="center" vertical="center"/>
    </xf>
    <xf numFmtId="0" fontId="46" fillId="33" borderId="12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>
      <alignment horizontal="center" vertical="center"/>
    </xf>
    <xf numFmtId="0" fontId="47" fillId="0" borderId="19" xfId="0" applyNumberFormat="1" applyFont="1" applyFill="1" applyBorder="1" applyAlignment="1">
      <alignment horizontal="center" vertical="center"/>
    </xf>
    <xf numFmtId="20" fontId="47" fillId="0" borderId="19" xfId="0" applyNumberFormat="1" applyFont="1" applyFill="1" applyBorder="1" applyAlignment="1">
      <alignment horizontal="center" vertical="center"/>
    </xf>
    <xf numFmtId="0" fontId="47" fillId="0" borderId="20" xfId="0" applyNumberFormat="1" applyFont="1" applyFill="1" applyBorder="1" applyAlignment="1">
      <alignment horizontal="center" vertical="center"/>
    </xf>
    <xf numFmtId="0" fontId="46" fillId="0" borderId="20" xfId="0" applyNumberFormat="1" applyFont="1" applyFill="1" applyBorder="1" applyAlignment="1">
      <alignment horizontal="center" vertical="center"/>
    </xf>
    <xf numFmtId="0" fontId="47" fillId="0" borderId="21" xfId="0" applyNumberFormat="1" applyFont="1" applyFill="1" applyBorder="1" applyAlignment="1">
      <alignment horizontal="center" vertical="center"/>
    </xf>
    <xf numFmtId="20" fontId="47" fillId="0" borderId="20" xfId="0" applyNumberFormat="1" applyFont="1" applyFill="1" applyBorder="1" applyAlignment="1">
      <alignment horizontal="center" vertical="center"/>
    </xf>
    <xf numFmtId="20" fontId="46" fillId="0" borderId="20" xfId="0" applyNumberFormat="1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6" fillId="3" borderId="12" xfId="0" applyNumberFormat="1" applyFont="1" applyFill="1" applyBorder="1" applyAlignment="1">
      <alignment horizontal="center" vertical="center"/>
    </xf>
    <xf numFmtId="0" fontId="47" fillId="3" borderId="12" xfId="0" applyNumberFormat="1" applyFont="1" applyFill="1" applyBorder="1" applyAlignment="1">
      <alignment horizontal="center" vertical="center"/>
    </xf>
    <xf numFmtId="20" fontId="43" fillId="0" borderId="22" xfId="0" applyNumberFormat="1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7" fillId="0" borderId="23" xfId="0" applyNumberFormat="1" applyFont="1" applyFill="1" applyBorder="1" applyAlignment="1">
      <alignment horizontal="center" vertical="center"/>
    </xf>
    <xf numFmtId="0" fontId="46" fillId="0" borderId="23" xfId="0" applyNumberFormat="1" applyFont="1" applyFill="1" applyBorder="1" applyAlignment="1">
      <alignment horizontal="center" vertical="center"/>
    </xf>
    <xf numFmtId="0" fontId="47" fillId="0" borderId="24" xfId="0" applyNumberFormat="1" applyFont="1" applyFill="1" applyBorder="1" applyAlignment="1">
      <alignment horizontal="center" vertical="center"/>
    </xf>
    <xf numFmtId="0" fontId="47" fillId="0" borderId="18" xfId="0" applyNumberFormat="1" applyFont="1" applyFill="1" applyBorder="1" applyAlignment="1">
      <alignment horizontal="center" vertical="center"/>
    </xf>
    <xf numFmtId="0" fontId="47" fillId="3" borderId="18" xfId="0" applyNumberFormat="1" applyFont="1" applyFill="1" applyBorder="1" applyAlignment="1">
      <alignment horizontal="center" vertical="center"/>
    </xf>
    <xf numFmtId="0" fontId="47" fillId="0" borderId="25" xfId="0" applyNumberFormat="1" applyFont="1" applyFill="1" applyBorder="1" applyAlignment="1">
      <alignment horizontal="center" vertical="center"/>
    </xf>
    <xf numFmtId="0" fontId="47" fillId="0" borderId="51" xfId="0" applyNumberFormat="1" applyFont="1" applyFill="1" applyBorder="1" applyAlignment="1">
      <alignment horizontal="center" vertical="center"/>
    </xf>
    <xf numFmtId="20" fontId="47" fillId="0" borderId="22" xfId="0" applyNumberFormat="1" applyFont="1" applyFill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7" fillId="0" borderId="32" xfId="0" applyNumberFormat="1" applyFont="1" applyFill="1" applyBorder="1" applyAlignment="1">
      <alignment horizontal="center" vertical="center"/>
    </xf>
    <xf numFmtId="0" fontId="46" fillId="0" borderId="28" xfId="0" applyNumberFormat="1" applyFont="1" applyFill="1" applyBorder="1" applyAlignment="1">
      <alignment horizontal="center" vertical="center"/>
    </xf>
    <xf numFmtId="0" fontId="47" fillId="0" borderId="2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53" xfId="0" applyFont="1" applyBorder="1" applyAlignment="1">
      <alignment horizontal="center" vertical="center"/>
    </xf>
    <xf numFmtId="0" fontId="47" fillId="0" borderId="48" xfId="0" applyNumberFormat="1" applyFont="1" applyFill="1" applyBorder="1" applyAlignment="1">
      <alignment horizontal="center" vertical="center"/>
    </xf>
    <xf numFmtId="0" fontId="47" fillId="0" borderId="42" xfId="0" applyNumberFormat="1" applyFont="1" applyFill="1" applyBorder="1" applyAlignment="1">
      <alignment horizontal="center" vertical="center"/>
    </xf>
    <xf numFmtId="0" fontId="46" fillId="0" borderId="42" xfId="0" applyNumberFormat="1" applyFont="1" applyFill="1" applyBorder="1" applyAlignment="1">
      <alignment horizontal="center" vertical="center"/>
    </xf>
    <xf numFmtId="0" fontId="47" fillId="0" borderId="52" xfId="0" applyNumberFormat="1" applyFont="1" applyFill="1" applyBorder="1" applyAlignment="1">
      <alignment horizontal="center" vertical="center"/>
    </xf>
    <xf numFmtId="0" fontId="47" fillId="0" borderId="31" xfId="0" applyNumberFormat="1" applyFont="1" applyFill="1" applyBorder="1" applyAlignment="1">
      <alignment horizontal="center" vertical="center"/>
    </xf>
    <xf numFmtId="0" fontId="46" fillId="0" borderId="29" xfId="0" applyNumberFormat="1" applyFont="1" applyFill="1" applyBorder="1" applyAlignment="1">
      <alignment horizontal="center" vertical="center"/>
    </xf>
    <xf numFmtId="0" fontId="47" fillId="0" borderId="30" xfId="0" applyNumberFormat="1" applyFont="1" applyFill="1" applyBorder="1" applyAlignment="1">
      <alignment horizontal="center" vertical="center"/>
    </xf>
    <xf numFmtId="20" fontId="47" fillId="0" borderId="10" xfId="0" applyNumberFormat="1" applyFont="1" applyFill="1" applyBorder="1" applyAlignment="1">
      <alignment horizontal="center" vertical="center"/>
    </xf>
    <xf numFmtId="20" fontId="47" fillId="0" borderId="11" xfId="0" applyNumberFormat="1" applyFont="1" applyFill="1" applyBorder="1" applyAlignment="1">
      <alignment horizontal="center" vertical="center"/>
    </xf>
    <xf numFmtId="20" fontId="46" fillId="0" borderId="11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33" borderId="11" xfId="0" applyNumberFormat="1" applyFont="1" applyFill="1" applyBorder="1" applyAlignment="1">
      <alignment horizontal="center" vertical="center"/>
    </xf>
    <xf numFmtId="0" fontId="46" fillId="33" borderId="11" xfId="0" applyNumberFormat="1" applyFont="1" applyFill="1" applyBorder="1" applyAlignment="1">
      <alignment horizontal="center" vertical="center"/>
    </xf>
    <xf numFmtId="20" fontId="47" fillId="33" borderId="11" xfId="0" applyNumberFormat="1" applyFont="1" applyFill="1" applyBorder="1" applyAlignment="1">
      <alignment horizontal="center" vertical="center"/>
    </xf>
    <xf numFmtId="20" fontId="46" fillId="33" borderId="11" xfId="0" applyNumberFormat="1" applyFont="1" applyFill="1" applyBorder="1" applyAlignment="1">
      <alignment horizontal="center" vertical="center"/>
    </xf>
    <xf numFmtId="0" fontId="46" fillId="33" borderId="11" xfId="0" applyNumberFormat="1" applyFont="1" applyFill="1" applyBorder="1" applyAlignment="1">
      <alignment horizontal="center" vertical="center"/>
    </xf>
    <xf numFmtId="0" fontId="46" fillId="33" borderId="12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20" fontId="46" fillId="0" borderId="54" xfId="0" applyNumberFormat="1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20" fontId="46" fillId="0" borderId="55" xfId="0" applyNumberFormat="1" applyFont="1" applyBorder="1" applyAlignment="1">
      <alignment horizontal="center" vertical="center"/>
    </xf>
    <xf numFmtId="20" fontId="46" fillId="0" borderId="25" xfId="0" applyNumberFormat="1" applyFont="1" applyBorder="1" applyAlignment="1">
      <alignment horizontal="center" vertical="center"/>
    </xf>
    <xf numFmtId="20" fontId="46" fillId="0" borderId="21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3" borderId="12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20" fontId="43" fillId="0" borderId="10" xfId="0" applyNumberFormat="1" applyFont="1" applyBorder="1" applyAlignment="1">
      <alignment horizontal="center" vertical="center"/>
    </xf>
    <xf numFmtId="20" fontId="46" fillId="0" borderId="20" xfId="0" applyNumberFormat="1" applyFont="1" applyBorder="1" applyAlignment="1">
      <alignment horizontal="center" vertical="center"/>
    </xf>
    <xf numFmtId="20" fontId="43" fillId="0" borderId="21" xfId="0" applyNumberFormat="1" applyFont="1" applyBorder="1" applyAlignment="1">
      <alignment horizontal="center" vertical="center"/>
    </xf>
    <xf numFmtId="20" fontId="43" fillId="0" borderId="11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43" fillId="0" borderId="19" xfId="0" applyNumberFormat="1" applyFont="1" applyBorder="1" applyAlignment="1">
      <alignment horizontal="center" vertical="center"/>
    </xf>
    <xf numFmtId="20" fontId="43" fillId="0" borderId="28" xfId="0" applyNumberFormat="1" applyFont="1" applyFill="1" applyBorder="1" applyAlignment="1">
      <alignment horizontal="center" vertical="center"/>
    </xf>
    <xf numFmtId="20" fontId="46" fillId="0" borderId="12" xfId="0" applyNumberFormat="1" applyFont="1" applyBorder="1" applyAlignment="1">
      <alignment horizontal="center" vertical="center"/>
    </xf>
    <xf numFmtId="20" fontId="46" fillId="0" borderId="23" xfId="0" applyNumberFormat="1" applyFont="1" applyBorder="1" applyAlignment="1">
      <alignment horizontal="center" vertical="center"/>
    </xf>
    <xf numFmtId="0" fontId="48" fillId="0" borderId="53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3" fillId="0" borderId="41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3" fillId="0" borderId="57" xfId="0" applyFont="1" applyBorder="1" applyAlignment="1">
      <alignment horizontal="left" vertical="center"/>
    </xf>
    <xf numFmtId="0" fontId="43" fillId="0" borderId="61" xfId="0" applyFont="1" applyBorder="1" applyAlignment="1">
      <alignment horizontal="left" vertical="center"/>
    </xf>
    <xf numFmtId="0" fontId="48" fillId="0" borderId="62" xfId="0" applyFont="1" applyBorder="1" applyAlignment="1">
      <alignment horizontal="left" vertical="center"/>
    </xf>
    <xf numFmtId="0" fontId="48" fillId="0" borderId="62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46" fillId="0" borderId="23" xfId="0" applyNumberFormat="1" applyFont="1" applyFill="1" applyBorder="1" applyAlignment="1">
      <alignment horizontal="center" vertical="center" textRotation="255" wrapText="1"/>
    </xf>
    <xf numFmtId="0" fontId="46" fillId="0" borderId="12" xfId="0" applyNumberFormat="1" applyFont="1" applyFill="1" applyBorder="1" applyAlignment="1">
      <alignment horizontal="center" vertical="center" textRotation="255" wrapText="1"/>
    </xf>
    <xf numFmtId="0" fontId="46" fillId="0" borderId="29" xfId="0" applyNumberFormat="1" applyFont="1" applyFill="1" applyBorder="1" applyAlignment="1">
      <alignment horizontal="center" vertical="center" textRotation="255" wrapText="1"/>
    </xf>
    <xf numFmtId="0" fontId="46" fillId="0" borderId="20" xfId="0" applyNumberFormat="1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5.7109375" style="0" customWidth="1"/>
    <col min="2" max="2" width="27.421875" style="0" customWidth="1"/>
    <col min="3" max="3" width="13.140625" style="0" customWidth="1"/>
    <col min="4" max="4" width="14.7109375" style="0" customWidth="1"/>
    <col min="5" max="5" width="30.7109375" style="0" customWidth="1"/>
    <col min="6" max="6" width="26.7109375" style="0" customWidth="1"/>
  </cols>
  <sheetData>
    <row r="1" spans="1:6" ht="26.25" customHeight="1">
      <c r="A1" s="193" t="s">
        <v>7</v>
      </c>
      <c r="B1" s="194"/>
      <c r="C1" s="202" t="s">
        <v>57</v>
      </c>
      <c r="D1" s="203"/>
      <c r="E1" s="7" t="s">
        <v>100</v>
      </c>
      <c r="F1" s="8" t="s">
        <v>69</v>
      </c>
    </row>
    <row r="2" spans="1:6" ht="26.25" customHeight="1">
      <c r="A2" s="195" t="s">
        <v>60</v>
      </c>
      <c r="B2" s="196"/>
      <c r="C2" s="196" t="s">
        <v>59</v>
      </c>
      <c r="D2" s="196"/>
      <c r="E2" s="9" t="s">
        <v>58</v>
      </c>
      <c r="F2" s="10" t="s">
        <v>61</v>
      </c>
    </row>
    <row r="3" ht="14.25" thickBot="1"/>
    <row r="4" spans="1:9" s="1" customFormat="1" ht="18" customHeight="1" thickBot="1">
      <c r="A4" s="2" t="s">
        <v>0</v>
      </c>
      <c r="B4" s="3" t="s">
        <v>1</v>
      </c>
      <c r="C4" s="3" t="s">
        <v>2</v>
      </c>
      <c r="D4" s="3" t="s">
        <v>3</v>
      </c>
      <c r="E4" s="3" t="s">
        <v>70</v>
      </c>
      <c r="F4" s="6" t="s">
        <v>4</v>
      </c>
      <c r="G4" s="4"/>
      <c r="H4" s="4"/>
      <c r="I4" s="4"/>
    </row>
    <row r="5" spans="1:9" s="1" customFormat="1" ht="18" customHeight="1">
      <c r="A5" s="21" t="s">
        <v>8</v>
      </c>
      <c r="B5" s="22" t="s">
        <v>9</v>
      </c>
      <c r="C5" s="22">
        <v>0</v>
      </c>
      <c r="D5" s="22">
        <v>0</v>
      </c>
      <c r="E5" s="27"/>
      <c r="F5" s="23"/>
      <c r="G5" s="4"/>
      <c r="H5" s="4"/>
      <c r="I5" s="4"/>
    </row>
    <row r="6" spans="1:9" s="1" customFormat="1" ht="18" customHeight="1">
      <c r="A6" s="12">
        <v>1</v>
      </c>
      <c r="B6" s="52" t="s">
        <v>10</v>
      </c>
      <c r="C6" s="5">
        <v>0.6</v>
      </c>
      <c r="D6" s="5">
        <v>0</v>
      </c>
      <c r="E6" s="19" t="s">
        <v>73</v>
      </c>
      <c r="F6" s="13"/>
      <c r="G6" s="4"/>
      <c r="H6" s="4"/>
      <c r="I6" s="4"/>
    </row>
    <row r="7" spans="1:9" s="1" customFormat="1" ht="18" customHeight="1">
      <c r="A7" s="12">
        <v>2</v>
      </c>
      <c r="B7" s="5" t="s">
        <v>11</v>
      </c>
      <c r="C7" s="5">
        <v>0.9</v>
      </c>
      <c r="D7" s="5">
        <f>C7+D6</f>
        <v>0.9</v>
      </c>
      <c r="E7" s="19"/>
      <c r="F7" s="13"/>
      <c r="G7" s="4"/>
      <c r="H7" s="4"/>
      <c r="I7" s="4"/>
    </row>
    <row r="8" spans="1:9" s="1" customFormat="1" ht="18" customHeight="1">
      <c r="A8" s="12">
        <v>3</v>
      </c>
      <c r="B8" s="52" t="s">
        <v>12</v>
      </c>
      <c r="C8" s="5">
        <v>1.6</v>
      </c>
      <c r="D8" s="5">
        <f>C8+D7</f>
        <v>2.5</v>
      </c>
      <c r="E8" s="19"/>
      <c r="F8" s="13" t="s">
        <v>14</v>
      </c>
      <c r="G8" s="4"/>
      <c r="H8" s="4"/>
      <c r="I8" s="4"/>
    </row>
    <row r="9" spans="1:9" s="1" customFormat="1" ht="18" customHeight="1">
      <c r="A9" s="12">
        <v>4</v>
      </c>
      <c r="B9" s="5" t="s">
        <v>13</v>
      </c>
      <c r="C9" s="5">
        <v>0.8</v>
      </c>
      <c r="D9" s="5">
        <f aca="true" t="shared" si="0" ref="D9:D31">C9+D8</f>
        <v>3.3</v>
      </c>
      <c r="E9" s="19"/>
      <c r="F9" s="13" t="s">
        <v>15</v>
      </c>
      <c r="G9" s="4"/>
      <c r="H9" s="4"/>
      <c r="I9" s="4"/>
    </row>
    <row r="10" spans="1:9" s="1" customFormat="1" ht="18" customHeight="1">
      <c r="A10" s="12">
        <v>5</v>
      </c>
      <c r="B10" s="54" t="s">
        <v>16</v>
      </c>
      <c r="C10" s="5">
        <v>0.9</v>
      </c>
      <c r="D10" s="5">
        <f t="shared" si="0"/>
        <v>4.2</v>
      </c>
      <c r="E10" s="19" t="s">
        <v>79</v>
      </c>
      <c r="F10" s="13" t="s">
        <v>17</v>
      </c>
      <c r="G10" s="4"/>
      <c r="H10" s="4"/>
      <c r="I10" s="4"/>
    </row>
    <row r="11" spans="1:9" s="1" customFormat="1" ht="18" customHeight="1">
      <c r="A11" s="12">
        <v>6</v>
      </c>
      <c r="B11" s="52" t="s">
        <v>18</v>
      </c>
      <c r="C11" s="5">
        <v>1.5</v>
      </c>
      <c r="D11" s="5">
        <f t="shared" si="0"/>
        <v>5.7</v>
      </c>
      <c r="E11" s="19" t="s">
        <v>80</v>
      </c>
      <c r="F11" s="13" t="s">
        <v>19</v>
      </c>
      <c r="G11" s="4"/>
      <c r="H11" s="4"/>
      <c r="I11" s="4"/>
    </row>
    <row r="12" spans="1:9" s="1" customFormat="1" ht="18" customHeight="1">
      <c r="A12" s="12">
        <v>7</v>
      </c>
      <c r="B12" s="5" t="s">
        <v>20</v>
      </c>
      <c r="C12" s="5">
        <v>0.4</v>
      </c>
      <c r="D12" s="5">
        <f t="shared" si="0"/>
        <v>6.1000000000000005</v>
      </c>
      <c r="E12" s="19"/>
      <c r="F12" s="13" t="s">
        <v>21</v>
      </c>
      <c r="G12" s="4"/>
      <c r="H12" s="4"/>
      <c r="I12" s="4"/>
    </row>
    <row r="13" spans="1:9" s="1" customFormat="1" ht="18" customHeight="1">
      <c r="A13" s="12">
        <v>8</v>
      </c>
      <c r="B13" s="52" t="s">
        <v>22</v>
      </c>
      <c r="C13" s="5">
        <v>0.6</v>
      </c>
      <c r="D13" s="5">
        <f t="shared" si="0"/>
        <v>6.7</v>
      </c>
      <c r="E13" s="19" t="s">
        <v>76</v>
      </c>
      <c r="F13" s="13" t="s">
        <v>23</v>
      </c>
      <c r="G13" s="4"/>
      <c r="H13" s="4"/>
      <c r="I13" s="4"/>
    </row>
    <row r="14" spans="1:9" s="1" customFormat="1" ht="34.5" customHeight="1">
      <c r="A14" s="12">
        <v>9</v>
      </c>
      <c r="B14" s="52" t="s">
        <v>5</v>
      </c>
      <c r="C14" s="5">
        <v>0.6</v>
      </c>
      <c r="D14" s="5">
        <f t="shared" si="0"/>
        <v>7.3</v>
      </c>
      <c r="E14" s="85" t="s">
        <v>77</v>
      </c>
      <c r="F14" s="13" t="s">
        <v>6</v>
      </c>
      <c r="G14" s="4"/>
      <c r="H14" s="4"/>
      <c r="I14" s="4"/>
    </row>
    <row r="15" spans="1:9" s="1" customFormat="1" ht="18" customHeight="1">
      <c r="A15" s="12">
        <v>10</v>
      </c>
      <c r="B15" s="52" t="s">
        <v>24</v>
      </c>
      <c r="C15" s="5">
        <v>0.6</v>
      </c>
      <c r="D15" s="5">
        <f t="shared" si="0"/>
        <v>7.8999999999999995</v>
      </c>
      <c r="E15" s="19" t="s">
        <v>25</v>
      </c>
      <c r="F15" s="13" t="s">
        <v>26</v>
      </c>
      <c r="G15" s="4"/>
      <c r="H15" s="4"/>
      <c r="I15" s="4"/>
    </row>
    <row r="16" spans="1:9" s="1" customFormat="1" ht="18" customHeight="1">
      <c r="A16" s="12">
        <v>11</v>
      </c>
      <c r="B16" s="52" t="s">
        <v>27</v>
      </c>
      <c r="C16" s="5">
        <v>0.5</v>
      </c>
      <c r="D16" s="5">
        <f t="shared" si="0"/>
        <v>8.399999999999999</v>
      </c>
      <c r="E16" s="19"/>
      <c r="F16" s="13" t="s">
        <v>28</v>
      </c>
      <c r="G16" s="4"/>
      <c r="H16" s="4"/>
      <c r="I16" s="4"/>
    </row>
    <row r="17" spans="1:9" s="1" customFormat="1" ht="18" customHeight="1">
      <c r="A17" s="12">
        <v>12</v>
      </c>
      <c r="B17" s="5" t="s">
        <v>29</v>
      </c>
      <c r="C17" s="5">
        <v>0.6</v>
      </c>
      <c r="D17" s="5">
        <f t="shared" si="0"/>
        <v>8.999999999999998</v>
      </c>
      <c r="E17" s="19"/>
      <c r="F17" s="13" t="s">
        <v>30</v>
      </c>
      <c r="G17" s="4"/>
      <c r="H17" s="4"/>
      <c r="I17" s="4"/>
    </row>
    <row r="18" spans="1:9" s="1" customFormat="1" ht="18" customHeight="1">
      <c r="A18" s="12">
        <v>13</v>
      </c>
      <c r="B18" s="52" t="s">
        <v>31</v>
      </c>
      <c r="C18" s="5">
        <v>0.9</v>
      </c>
      <c r="D18" s="5">
        <f t="shared" si="0"/>
        <v>9.899999999999999</v>
      </c>
      <c r="E18" s="19" t="s">
        <v>101</v>
      </c>
      <c r="F18" s="13" t="s">
        <v>32</v>
      </c>
      <c r="G18" s="4"/>
      <c r="H18" s="4"/>
      <c r="I18" s="4"/>
    </row>
    <row r="19" spans="1:9" s="1" customFormat="1" ht="18" customHeight="1">
      <c r="A19" s="12">
        <v>14</v>
      </c>
      <c r="B19" s="5" t="s">
        <v>33</v>
      </c>
      <c r="C19" s="5">
        <v>0.8</v>
      </c>
      <c r="D19" s="5">
        <f t="shared" si="0"/>
        <v>10.7</v>
      </c>
      <c r="E19" s="19"/>
      <c r="F19" s="13"/>
      <c r="G19" s="4"/>
      <c r="H19" s="4"/>
      <c r="I19" s="4"/>
    </row>
    <row r="20" spans="1:9" s="1" customFormat="1" ht="18" customHeight="1">
      <c r="A20" s="12">
        <v>15</v>
      </c>
      <c r="B20" s="52" t="s">
        <v>34</v>
      </c>
      <c r="C20" s="5">
        <v>0.7</v>
      </c>
      <c r="D20" s="5">
        <f t="shared" si="0"/>
        <v>11.399999999999999</v>
      </c>
      <c r="E20" s="19"/>
      <c r="F20" s="13" t="s">
        <v>35</v>
      </c>
      <c r="G20" s="4"/>
      <c r="H20" s="4"/>
      <c r="I20" s="4"/>
    </row>
    <row r="21" spans="1:9" s="1" customFormat="1" ht="18" customHeight="1">
      <c r="A21" s="12">
        <v>16</v>
      </c>
      <c r="B21" s="5" t="s">
        <v>36</v>
      </c>
      <c r="C21" s="5">
        <v>0.7</v>
      </c>
      <c r="D21" s="5">
        <f t="shared" si="0"/>
        <v>12.099999999999998</v>
      </c>
      <c r="E21" s="19"/>
      <c r="F21" s="13" t="s">
        <v>37</v>
      </c>
      <c r="G21" s="4"/>
      <c r="H21" s="4"/>
      <c r="I21" s="4"/>
    </row>
    <row r="22" spans="1:9" s="1" customFormat="1" ht="18" customHeight="1">
      <c r="A22" s="12">
        <v>17</v>
      </c>
      <c r="B22" s="52" t="s">
        <v>38</v>
      </c>
      <c r="C22" s="5">
        <v>0.9</v>
      </c>
      <c r="D22" s="5">
        <f t="shared" si="0"/>
        <v>12.999999999999998</v>
      </c>
      <c r="E22" s="19" t="s">
        <v>104</v>
      </c>
      <c r="F22" s="13" t="s">
        <v>39</v>
      </c>
      <c r="G22" s="4"/>
      <c r="H22" s="4"/>
      <c r="I22" s="4"/>
    </row>
    <row r="23" spans="1:9" s="1" customFormat="1" ht="18" customHeight="1">
      <c r="A23" s="12">
        <v>18</v>
      </c>
      <c r="B23" s="5" t="s">
        <v>40</v>
      </c>
      <c r="C23" s="5">
        <v>1.2</v>
      </c>
      <c r="D23" s="5">
        <f t="shared" si="0"/>
        <v>14.199999999999998</v>
      </c>
      <c r="E23" s="19"/>
      <c r="F23" s="13" t="s">
        <v>41</v>
      </c>
      <c r="G23" s="4"/>
      <c r="H23" s="4"/>
      <c r="I23" s="4"/>
    </row>
    <row r="24" spans="1:9" s="1" customFormat="1" ht="18" customHeight="1">
      <c r="A24" s="12">
        <v>19</v>
      </c>
      <c r="B24" s="52" t="s">
        <v>42</v>
      </c>
      <c r="C24" s="5">
        <v>1</v>
      </c>
      <c r="D24" s="5">
        <f t="shared" si="0"/>
        <v>15.199999999999998</v>
      </c>
      <c r="E24" s="19" t="s">
        <v>103</v>
      </c>
      <c r="F24" s="13" t="s">
        <v>43</v>
      </c>
      <c r="G24" s="4"/>
      <c r="H24" s="4"/>
      <c r="I24" s="4"/>
    </row>
    <row r="25" spans="1:9" s="1" customFormat="1" ht="18" customHeight="1">
      <c r="A25" s="12">
        <v>20</v>
      </c>
      <c r="B25" s="5" t="s">
        <v>44</v>
      </c>
      <c r="C25" s="5">
        <v>1.6</v>
      </c>
      <c r="D25" s="5">
        <f t="shared" si="0"/>
        <v>16.799999999999997</v>
      </c>
      <c r="E25" s="19"/>
      <c r="F25" s="13"/>
      <c r="G25" s="4"/>
      <c r="H25" s="4"/>
      <c r="I25" s="4"/>
    </row>
    <row r="26" spans="1:9" s="1" customFormat="1" ht="18" customHeight="1">
      <c r="A26" s="12">
        <v>21</v>
      </c>
      <c r="B26" s="5" t="s">
        <v>45</v>
      </c>
      <c r="C26" s="5">
        <v>1.2</v>
      </c>
      <c r="D26" s="5">
        <f t="shared" si="0"/>
        <v>17.999999999999996</v>
      </c>
      <c r="E26" s="19"/>
      <c r="F26" s="13" t="s">
        <v>46</v>
      </c>
      <c r="G26" s="4"/>
      <c r="H26" s="4"/>
      <c r="I26" s="4"/>
    </row>
    <row r="27" spans="1:9" s="1" customFormat="1" ht="18" customHeight="1">
      <c r="A27" s="12">
        <v>22</v>
      </c>
      <c r="B27" s="52" t="s">
        <v>47</v>
      </c>
      <c r="C27" s="5">
        <v>1.7</v>
      </c>
      <c r="D27" s="5">
        <f t="shared" si="0"/>
        <v>19.699999999999996</v>
      </c>
      <c r="E27" s="19" t="s">
        <v>78</v>
      </c>
      <c r="F27" s="13"/>
      <c r="G27" s="4"/>
      <c r="H27" s="4"/>
      <c r="I27" s="4"/>
    </row>
    <row r="28" spans="1:9" s="1" customFormat="1" ht="18" customHeight="1">
      <c r="A28" s="12">
        <v>23</v>
      </c>
      <c r="B28" s="5" t="s">
        <v>48</v>
      </c>
      <c r="C28" s="5">
        <v>1.5</v>
      </c>
      <c r="D28" s="5">
        <f t="shared" si="0"/>
        <v>21.199999999999996</v>
      </c>
      <c r="E28" s="19"/>
      <c r="F28" s="13" t="s">
        <v>49</v>
      </c>
      <c r="G28" s="4"/>
      <c r="H28" s="4"/>
      <c r="I28" s="4"/>
    </row>
    <row r="29" spans="1:9" s="1" customFormat="1" ht="18" customHeight="1">
      <c r="A29" s="12">
        <v>24</v>
      </c>
      <c r="B29" s="5" t="s">
        <v>50</v>
      </c>
      <c r="C29" s="5">
        <v>1.5</v>
      </c>
      <c r="D29" s="5">
        <f t="shared" si="0"/>
        <v>22.699999999999996</v>
      </c>
      <c r="E29" s="19"/>
      <c r="F29" s="13" t="s">
        <v>51</v>
      </c>
      <c r="G29" s="4"/>
      <c r="H29" s="4"/>
      <c r="I29" s="4"/>
    </row>
    <row r="30" spans="1:9" s="1" customFormat="1" ht="18" customHeight="1">
      <c r="A30" s="12">
        <v>25</v>
      </c>
      <c r="B30" s="52" t="s">
        <v>52</v>
      </c>
      <c r="C30" s="5">
        <v>0.9</v>
      </c>
      <c r="D30" s="5">
        <f t="shared" si="0"/>
        <v>23.599999999999994</v>
      </c>
      <c r="E30" s="19" t="s">
        <v>54</v>
      </c>
      <c r="F30" s="13" t="s">
        <v>53</v>
      </c>
      <c r="G30" s="4"/>
      <c r="H30" s="4"/>
      <c r="I30" s="4"/>
    </row>
    <row r="31" spans="1:9" s="1" customFormat="1" ht="18" customHeight="1" thickBot="1">
      <c r="A31" s="24">
        <v>26</v>
      </c>
      <c r="B31" s="53" t="s">
        <v>55</v>
      </c>
      <c r="C31" s="14">
        <v>1.6</v>
      </c>
      <c r="D31" s="14">
        <f t="shared" si="0"/>
        <v>25.199999999999996</v>
      </c>
      <c r="E31" s="26" t="s">
        <v>102</v>
      </c>
      <c r="F31" s="15" t="s">
        <v>56</v>
      </c>
      <c r="G31" s="4"/>
      <c r="H31" s="4"/>
      <c r="I31" s="4"/>
    </row>
    <row r="32" spans="1:9" s="1" customFormat="1" ht="18" customHeight="1">
      <c r="A32" s="11"/>
      <c r="B32" s="11"/>
      <c r="C32" s="11"/>
      <c r="D32" s="11"/>
      <c r="E32" s="11"/>
      <c r="F32" s="20"/>
      <c r="G32" s="4"/>
      <c r="H32" s="4"/>
      <c r="I32" s="4"/>
    </row>
    <row r="33" spans="1:9" s="1" customFormat="1" ht="18" customHeight="1" thickBot="1">
      <c r="A33" s="11"/>
      <c r="B33" s="11"/>
      <c r="C33" s="11"/>
      <c r="D33" s="11"/>
      <c r="E33" s="11"/>
      <c r="F33" s="20"/>
      <c r="G33" s="4"/>
      <c r="H33" s="4"/>
      <c r="I33" s="4"/>
    </row>
    <row r="34" spans="1:9" s="1" customFormat="1" ht="18" customHeight="1" thickBot="1">
      <c r="A34" s="2" t="s">
        <v>0</v>
      </c>
      <c r="B34" s="3" t="s">
        <v>1</v>
      </c>
      <c r="C34" s="42" t="s">
        <v>67</v>
      </c>
      <c r="D34" s="42" t="s">
        <v>72</v>
      </c>
      <c r="E34" s="11"/>
      <c r="F34" s="20"/>
      <c r="G34" s="4"/>
      <c r="H34" s="4"/>
      <c r="I34" s="4"/>
    </row>
    <row r="35" spans="1:9" s="1" customFormat="1" ht="18" customHeight="1">
      <c r="A35" s="12">
        <v>1</v>
      </c>
      <c r="B35" s="52" t="s">
        <v>10</v>
      </c>
      <c r="C35" s="5">
        <v>0</v>
      </c>
      <c r="D35" s="5">
        <v>0</v>
      </c>
      <c r="E35" s="4"/>
      <c r="F35" s="4"/>
      <c r="G35" s="4"/>
      <c r="H35" s="4"/>
      <c r="I35" s="4"/>
    </row>
    <row r="36" spans="1:4" s="1" customFormat="1" ht="18" customHeight="1">
      <c r="A36" s="12">
        <v>2</v>
      </c>
      <c r="B36" s="5" t="s">
        <v>11</v>
      </c>
      <c r="C36" s="5">
        <v>2</v>
      </c>
      <c r="D36" s="5" t="s">
        <v>68</v>
      </c>
    </row>
    <row r="37" spans="1:4" ht="18" customHeight="1">
      <c r="A37" s="12">
        <v>3</v>
      </c>
      <c r="B37" s="52" t="s">
        <v>12</v>
      </c>
      <c r="C37" s="5">
        <v>4</v>
      </c>
      <c r="D37" s="5">
        <v>2</v>
      </c>
    </row>
    <row r="38" spans="1:4" ht="18" customHeight="1">
      <c r="A38" s="12">
        <v>4</v>
      </c>
      <c r="B38" s="5" t="s">
        <v>13</v>
      </c>
      <c r="C38" s="5">
        <v>5</v>
      </c>
      <c r="D38" s="5" t="s">
        <v>68</v>
      </c>
    </row>
    <row r="39" spans="1:4" ht="18" customHeight="1">
      <c r="A39" s="12">
        <v>5</v>
      </c>
      <c r="B39" s="54" t="s">
        <v>16</v>
      </c>
      <c r="C39" s="5">
        <v>7</v>
      </c>
      <c r="D39" s="5" t="s">
        <v>68</v>
      </c>
    </row>
    <row r="40" spans="1:4" ht="18" customHeight="1">
      <c r="A40" s="12">
        <v>6</v>
      </c>
      <c r="B40" s="52" t="s">
        <v>18</v>
      </c>
      <c r="C40" s="5">
        <v>9</v>
      </c>
      <c r="D40" s="5">
        <v>5</v>
      </c>
    </row>
    <row r="41" spans="1:4" ht="18" customHeight="1">
      <c r="A41" s="12">
        <v>7</v>
      </c>
      <c r="B41" s="5" t="s">
        <v>20</v>
      </c>
      <c r="C41" s="5">
        <v>10</v>
      </c>
      <c r="D41" s="5" t="s">
        <v>68</v>
      </c>
    </row>
    <row r="42" spans="1:4" ht="18" customHeight="1">
      <c r="A42" s="12">
        <v>8</v>
      </c>
      <c r="B42" s="52" t="s">
        <v>22</v>
      </c>
      <c r="C42" s="5">
        <v>12</v>
      </c>
      <c r="D42" s="5">
        <v>7</v>
      </c>
    </row>
    <row r="43" spans="1:4" ht="18" customHeight="1">
      <c r="A43" s="12">
        <v>9</v>
      </c>
      <c r="B43" s="52" t="s">
        <v>5</v>
      </c>
      <c r="C43" s="5">
        <v>14</v>
      </c>
      <c r="D43" s="5">
        <v>9</v>
      </c>
    </row>
    <row r="44" spans="1:4" ht="18" customHeight="1">
      <c r="A44" s="12">
        <v>10</v>
      </c>
      <c r="B44" s="52" t="s">
        <v>24</v>
      </c>
      <c r="C44" s="5">
        <v>15</v>
      </c>
      <c r="D44" s="5">
        <v>10</v>
      </c>
    </row>
    <row r="45" spans="1:4" ht="18" customHeight="1">
      <c r="A45" s="12">
        <v>11</v>
      </c>
      <c r="B45" s="52" t="s">
        <v>27</v>
      </c>
      <c r="C45" s="5">
        <v>16</v>
      </c>
      <c r="D45" s="5">
        <v>11</v>
      </c>
    </row>
    <row r="46" spans="1:4" ht="18" customHeight="1">
      <c r="A46" s="12">
        <v>12</v>
      </c>
      <c r="B46" s="5" t="s">
        <v>29</v>
      </c>
      <c r="C46" s="5">
        <v>18</v>
      </c>
      <c r="D46" s="5" t="s">
        <v>68</v>
      </c>
    </row>
    <row r="47" spans="1:4" ht="18" customHeight="1">
      <c r="A47" s="12">
        <v>13</v>
      </c>
      <c r="B47" s="52" t="s">
        <v>31</v>
      </c>
      <c r="C47" s="5">
        <v>20</v>
      </c>
      <c r="D47" s="5">
        <v>13</v>
      </c>
    </row>
    <row r="48" spans="1:4" ht="18" customHeight="1">
      <c r="A48" s="12">
        <v>14</v>
      </c>
      <c r="B48" s="5" t="s">
        <v>33</v>
      </c>
      <c r="C48" s="5">
        <v>22</v>
      </c>
      <c r="D48" s="5" t="s">
        <v>68</v>
      </c>
    </row>
    <row r="49" spans="1:4" ht="18" customHeight="1">
      <c r="A49" s="12">
        <v>15</v>
      </c>
      <c r="B49" s="52" t="s">
        <v>34</v>
      </c>
      <c r="C49" s="5">
        <v>23</v>
      </c>
      <c r="D49" s="5">
        <v>15</v>
      </c>
    </row>
    <row r="50" spans="1:4" ht="18" customHeight="1">
      <c r="A50" s="12">
        <v>16</v>
      </c>
      <c r="B50" s="5" t="s">
        <v>36</v>
      </c>
      <c r="C50" s="5">
        <v>25</v>
      </c>
      <c r="D50" s="5" t="s">
        <v>68</v>
      </c>
    </row>
    <row r="51" spans="1:4" ht="18" customHeight="1">
      <c r="A51" s="12">
        <v>17</v>
      </c>
      <c r="B51" s="52" t="s">
        <v>38</v>
      </c>
      <c r="C51" s="5">
        <v>27</v>
      </c>
      <c r="D51" s="5">
        <v>17</v>
      </c>
    </row>
    <row r="52" spans="1:4" ht="18" customHeight="1">
      <c r="A52" s="12">
        <v>18</v>
      </c>
      <c r="B52" s="5" t="s">
        <v>40</v>
      </c>
      <c r="C52" s="5">
        <v>29</v>
      </c>
      <c r="D52" s="5" t="s">
        <v>68</v>
      </c>
    </row>
    <row r="53" spans="1:4" ht="18" customHeight="1">
      <c r="A53" s="12">
        <v>19</v>
      </c>
      <c r="B53" s="52" t="s">
        <v>42</v>
      </c>
      <c r="C53" s="5">
        <v>31</v>
      </c>
      <c r="D53" s="5">
        <v>20</v>
      </c>
    </row>
    <row r="54" spans="1:4" ht="18" customHeight="1">
      <c r="A54" s="12">
        <v>20</v>
      </c>
      <c r="B54" s="5" t="s">
        <v>44</v>
      </c>
      <c r="C54" s="5">
        <v>33</v>
      </c>
      <c r="D54" s="5" t="s">
        <v>68</v>
      </c>
    </row>
    <row r="55" spans="1:4" ht="18" customHeight="1">
      <c r="A55" s="12">
        <v>21</v>
      </c>
      <c r="B55" s="5" t="s">
        <v>45</v>
      </c>
      <c r="C55" s="5">
        <v>35</v>
      </c>
      <c r="D55" s="5" t="s">
        <v>68</v>
      </c>
    </row>
    <row r="56" spans="1:4" ht="18" customHeight="1">
      <c r="A56" s="12">
        <v>22</v>
      </c>
      <c r="B56" s="52" t="s">
        <v>47</v>
      </c>
      <c r="C56" s="5">
        <v>38</v>
      </c>
      <c r="D56" s="5">
        <v>24</v>
      </c>
    </row>
    <row r="57" spans="1:4" ht="18" customHeight="1">
      <c r="A57" s="12">
        <v>23</v>
      </c>
      <c r="B57" s="5" t="s">
        <v>48</v>
      </c>
      <c r="C57" s="5">
        <v>40</v>
      </c>
      <c r="D57" s="5" t="s">
        <v>68</v>
      </c>
    </row>
    <row r="58" spans="1:4" ht="18" customHeight="1">
      <c r="A58" s="12">
        <v>24</v>
      </c>
      <c r="B58" s="5" t="s">
        <v>50</v>
      </c>
      <c r="C58" s="5">
        <v>42</v>
      </c>
      <c r="D58" s="5" t="s">
        <v>68</v>
      </c>
    </row>
    <row r="59" spans="1:4" ht="18" customHeight="1">
      <c r="A59" s="12">
        <v>25</v>
      </c>
      <c r="B59" s="52" t="s">
        <v>52</v>
      </c>
      <c r="C59" s="5">
        <v>44</v>
      </c>
      <c r="D59" s="5">
        <v>27</v>
      </c>
    </row>
    <row r="60" spans="1:4" ht="18" customHeight="1" thickBot="1">
      <c r="A60" s="24">
        <v>26</v>
      </c>
      <c r="B60" s="53" t="s">
        <v>55</v>
      </c>
      <c r="C60" s="14">
        <v>46</v>
      </c>
      <c r="D60" s="14">
        <v>29</v>
      </c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sheetProtection/>
  <mergeCells count="4">
    <mergeCell ref="A1:B1"/>
    <mergeCell ref="C1:D1"/>
    <mergeCell ref="A2:B2"/>
    <mergeCell ref="C2:D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A1">
      <selection activeCell="L67" sqref="L67"/>
    </sheetView>
  </sheetViews>
  <sheetFormatPr defaultColWidth="9.140625" defaultRowHeight="15"/>
  <cols>
    <col min="1" max="1" width="5.8515625" style="0" customWidth="1"/>
    <col min="2" max="2" width="17.7109375" style="0" customWidth="1"/>
    <col min="3" max="33" width="5.57421875" style="0" customWidth="1"/>
  </cols>
  <sheetData>
    <row r="1" spans="1:4" ht="30" customHeight="1" thickBot="1">
      <c r="A1" s="200" t="s">
        <v>71</v>
      </c>
      <c r="B1" s="201"/>
      <c r="C1" s="201"/>
      <c r="D1" s="201"/>
    </row>
    <row r="2" spans="1:15" ht="18" customHeight="1" thickBot="1">
      <c r="A2" s="198" t="s">
        <v>65</v>
      </c>
      <c r="B2" s="199"/>
      <c r="C2" s="103" t="s">
        <v>64</v>
      </c>
      <c r="D2" s="95" t="s">
        <v>63</v>
      </c>
      <c r="E2" s="95" t="s">
        <v>63</v>
      </c>
      <c r="F2" s="95" t="s">
        <v>63</v>
      </c>
      <c r="G2" s="95" t="s">
        <v>63</v>
      </c>
      <c r="H2" s="104" t="s">
        <v>64</v>
      </c>
      <c r="I2" s="95" t="s">
        <v>63</v>
      </c>
      <c r="J2" s="95" t="s">
        <v>63</v>
      </c>
      <c r="K2" s="95" t="s">
        <v>63</v>
      </c>
      <c r="L2" s="95" t="s">
        <v>63</v>
      </c>
      <c r="M2" s="105" t="s">
        <v>64</v>
      </c>
      <c r="N2" s="49"/>
      <c r="O2" s="49"/>
    </row>
    <row r="3" spans="1:15" ht="18" customHeight="1">
      <c r="A3" s="28">
        <v>1</v>
      </c>
      <c r="B3" s="98" t="s">
        <v>10</v>
      </c>
      <c r="C3" s="76">
        <v>0.49513888888888885</v>
      </c>
      <c r="D3" s="29">
        <v>54</v>
      </c>
      <c r="E3" s="77">
        <v>0.5</v>
      </c>
      <c r="F3" s="29">
        <v>5</v>
      </c>
      <c r="G3" s="29">
        <v>13</v>
      </c>
      <c r="H3" s="30">
        <v>23</v>
      </c>
      <c r="I3" s="29">
        <f>D3-30</f>
        <v>24</v>
      </c>
      <c r="J3" s="29">
        <v>30</v>
      </c>
      <c r="K3" s="29">
        <f>F3+30</f>
        <v>35</v>
      </c>
      <c r="L3" s="29">
        <f>G3+30</f>
        <v>43</v>
      </c>
      <c r="M3" s="96">
        <v>0.5368055555555555</v>
      </c>
      <c r="N3" s="49"/>
      <c r="O3" s="49"/>
    </row>
    <row r="4" spans="1:15" ht="18" customHeight="1">
      <c r="A4" s="60">
        <v>2</v>
      </c>
      <c r="B4" s="99" t="s">
        <v>11</v>
      </c>
      <c r="C4" s="64" t="s">
        <v>62</v>
      </c>
      <c r="D4" s="45">
        <v>56</v>
      </c>
      <c r="E4" s="45">
        <v>2</v>
      </c>
      <c r="F4" s="45">
        <f>E4+5</f>
        <v>7</v>
      </c>
      <c r="G4" s="45">
        <f aca="true" t="shared" si="0" ref="G4:G28">E4+13</f>
        <v>15</v>
      </c>
      <c r="H4" s="55" t="s">
        <v>62</v>
      </c>
      <c r="I4" s="45">
        <f>D4-30</f>
        <v>26</v>
      </c>
      <c r="J4" s="45">
        <f aca="true" t="shared" si="1" ref="J4:J20">E4+30</f>
        <v>32</v>
      </c>
      <c r="K4" s="45">
        <f aca="true" t="shared" si="2" ref="K4:K17">F4+30</f>
        <v>37</v>
      </c>
      <c r="L4" s="45">
        <f aca="true" t="shared" si="3" ref="L4:L13">G4+30</f>
        <v>45</v>
      </c>
      <c r="M4" s="56" t="s">
        <v>81</v>
      </c>
      <c r="N4" s="49"/>
      <c r="O4" s="49"/>
    </row>
    <row r="5" spans="1:15" ht="18" customHeight="1">
      <c r="A5" s="60">
        <v>3</v>
      </c>
      <c r="B5" s="99" t="s">
        <v>12</v>
      </c>
      <c r="C5" s="64">
        <v>55</v>
      </c>
      <c r="D5" s="45">
        <v>58</v>
      </c>
      <c r="E5" s="45">
        <v>4</v>
      </c>
      <c r="F5" s="45">
        <f aca="true" t="shared" si="4" ref="F5:F28">E5+5</f>
        <v>9</v>
      </c>
      <c r="G5" s="45">
        <f t="shared" si="0"/>
        <v>17</v>
      </c>
      <c r="H5" s="55">
        <v>25</v>
      </c>
      <c r="I5" s="45">
        <f>D5-30</f>
        <v>28</v>
      </c>
      <c r="J5" s="45">
        <f t="shared" si="1"/>
        <v>34</v>
      </c>
      <c r="K5" s="45">
        <f t="shared" si="2"/>
        <v>39</v>
      </c>
      <c r="L5" s="45">
        <f t="shared" si="3"/>
        <v>47</v>
      </c>
      <c r="M5" s="56">
        <v>55</v>
      </c>
      <c r="N5" s="49"/>
      <c r="O5" s="49"/>
    </row>
    <row r="6" spans="1:15" ht="18" customHeight="1">
      <c r="A6" s="60">
        <v>4</v>
      </c>
      <c r="B6" s="99" t="s">
        <v>13</v>
      </c>
      <c r="C6" s="64" t="s">
        <v>62</v>
      </c>
      <c r="D6" s="45">
        <v>59</v>
      </c>
      <c r="E6" s="45">
        <v>5</v>
      </c>
      <c r="F6" s="45">
        <f t="shared" si="4"/>
        <v>10</v>
      </c>
      <c r="G6" s="45">
        <f t="shared" si="0"/>
        <v>18</v>
      </c>
      <c r="H6" s="55" t="s">
        <v>62</v>
      </c>
      <c r="I6" s="45">
        <f>D6-30</f>
        <v>29</v>
      </c>
      <c r="J6" s="45">
        <f t="shared" si="1"/>
        <v>35</v>
      </c>
      <c r="K6" s="45">
        <f t="shared" si="2"/>
        <v>40</v>
      </c>
      <c r="L6" s="45">
        <f t="shared" si="3"/>
        <v>48</v>
      </c>
      <c r="M6" s="56" t="s">
        <v>81</v>
      </c>
      <c r="N6" s="49"/>
      <c r="O6" s="49"/>
    </row>
    <row r="7" spans="1:15" ht="18" customHeight="1">
      <c r="A7" s="60">
        <v>5</v>
      </c>
      <c r="B7" s="99" t="s">
        <v>16</v>
      </c>
      <c r="C7" s="64" t="s">
        <v>62</v>
      </c>
      <c r="D7" s="97">
        <v>1</v>
      </c>
      <c r="E7" s="45">
        <v>7</v>
      </c>
      <c r="F7" s="45">
        <f t="shared" si="4"/>
        <v>12</v>
      </c>
      <c r="G7" s="45">
        <f t="shared" si="0"/>
        <v>20</v>
      </c>
      <c r="H7" s="55" t="s">
        <v>62</v>
      </c>
      <c r="I7" s="45">
        <f>D7+30</f>
        <v>31</v>
      </c>
      <c r="J7" s="45">
        <f t="shared" si="1"/>
        <v>37</v>
      </c>
      <c r="K7" s="45">
        <f t="shared" si="2"/>
        <v>42</v>
      </c>
      <c r="L7" s="45">
        <f t="shared" si="3"/>
        <v>50</v>
      </c>
      <c r="M7" s="56" t="s">
        <v>81</v>
      </c>
      <c r="N7" s="49"/>
      <c r="O7" s="49"/>
    </row>
    <row r="8" spans="1:15" ht="18" customHeight="1">
      <c r="A8" s="60">
        <v>6</v>
      </c>
      <c r="B8" s="99" t="s">
        <v>18</v>
      </c>
      <c r="C8" s="64">
        <v>58</v>
      </c>
      <c r="D8" s="45">
        <v>3</v>
      </c>
      <c r="E8" s="45">
        <v>9</v>
      </c>
      <c r="F8" s="45">
        <f t="shared" si="4"/>
        <v>14</v>
      </c>
      <c r="G8" s="45">
        <f t="shared" si="0"/>
        <v>22</v>
      </c>
      <c r="H8" s="55">
        <v>28</v>
      </c>
      <c r="I8" s="45">
        <f aca="true" t="shared" si="5" ref="I8:I23">D8+30</f>
        <v>33</v>
      </c>
      <c r="J8" s="45">
        <f t="shared" si="1"/>
        <v>39</v>
      </c>
      <c r="K8" s="45">
        <f t="shared" si="2"/>
        <v>44</v>
      </c>
      <c r="L8" s="45">
        <f t="shared" si="3"/>
        <v>52</v>
      </c>
      <c r="M8" s="56">
        <v>58</v>
      </c>
      <c r="N8" s="49"/>
      <c r="O8" s="49"/>
    </row>
    <row r="9" spans="1:15" ht="18" customHeight="1">
      <c r="A9" s="60">
        <v>7</v>
      </c>
      <c r="B9" s="99" t="s">
        <v>20</v>
      </c>
      <c r="C9" s="64" t="s">
        <v>62</v>
      </c>
      <c r="D9" s="45">
        <v>4</v>
      </c>
      <c r="E9" s="45">
        <v>10</v>
      </c>
      <c r="F9" s="45">
        <f t="shared" si="4"/>
        <v>15</v>
      </c>
      <c r="G9" s="45">
        <f t="shared" si="0"/>
        <v>23</v>
      </c>
      <c r="H9" s="55" t="s">
        <v>62</v>
      </c>
      <c r="I9" s="45">
        <f t="shared" si="5"/>
        <v>34</v>
      </c>
      <c r="J9" s="45">
        <f t="shared" si="1"/>
        <v>40</v>
      </c>
      <c r="K9" s="45">
        <f t="shared" si="2"/>
        <v>45</v>
      </c>
      <c r="L9" s="45">
        <f t="shared" si="3"/>
        <v>53</v>
      </c>
      <c r="M9" s="56" t="s">
        <v>81</v>
      </c>
      <c r="N9" s="49"/>
      <c r="O9" s="49"/>
    </row>
    <row r="10" spans="1:15" ht="18" customHeight="1" thickBot="1">
      <c r="A10" s="62">
        <v>8</v>
      </c>
      <c r="B10" s="100" t="s">
        <v>22</v>
      </c>
      <c r="C10" s="172">
        <v>0.5</v>
      </c>
      <c r="D10" s="47">
        <v>6</v>
      </c>
      <c r="E10" s="47">
        <v>12</v>
      </c>
      <c r="F10" s="47">
        <f t="shared" si="4"/>
        <v>17</v>
      </c>
      <c r="G10" s="47">
        <f t="shared" si="0"/>
        <v>25</v>
      </c>
      <c r="H10" s="57">
        <v>30</v>
      </c>
      <c r="I10" s="47">
        <f t="shared" si="5"/>
        <v>36</v>
      </c>
      <c r="J10" s="47">
        <f t="shared" si="1"/>
        <v>42</v>
      </c>
      <c r="K10" s="47">
        <f t="shared" si="2"/>
        <v>47</v>
      </c>
      <c r="L10" s="47">
        <f t="shared" si="3"/>
        <v>55</v>
      </c>
      <c r="M10" s="173">
        <v>0.5416666666666666</v>
      </c>
      <c r="N10" s="49"/>
      <c r="O10" s="49"/>
    </row>
    <row r="11" spans="1:15" ht="18" customHeight="1" thickBot="1">
      <c r="A11" s="59">
        <v>9</v>
      </c>
      <c r="B11" s="101" t="s">
        <v>5</v>
      </c>
      <c r="C11" s="169">
        <v>0.5013888888888889</v>
      </c>
      <c r="D11" s="50">
        <v>8</v>
      </c>
      <c r="E11" s="50">
        <v>14</v>
      </c>
      <c r="F11" s="50">
        <f t="shared" si="4"/>
        <v>19</v>
      </c>
      <c r="G11" s="50">
        <f t="shared" si="0"/>
        <v>27</v>
      </c>
      <c r="H11" s="170">
        <v>32</v>
      </c>
      <c r="I11" s="50">
        <f t="shared" si="5"/>
        <v>38</v>
      </c>
      <c r="J11" s="50">
        <f t="shared" si="1"/>
        <v>44</v>
      </c>
      <c r="K11" s="50">
        <f t="shared" si="2"/>
        <v>49</v>
      </c>
      <c r="L11" s="50">
        <f t="shared" si="3"/>
        <v>57</v>
      </c>
      <c r="M11" s="171">
        <v>0.5430555555555555</v>
      </c>
      <c r="N11" s="49"/>
      <c r="O11" s="49"/>
    </row>
    <row r="12" spans="1:15" ht="18" customHeight="1">
      <c r="A12" s="63">
        <v>10</v>
      </c>
      <c r="B12" s="93" t="s">
        <v>24</v>
      </c>
      <c r="C12" s="167">
        <v>3</v>
      </c>
      <c r="D12" s="29">
        <v>9</v>
      </c>
      <c r="E12" s="29">
        <v>15</v>
      </c>
      <c r="F12" s="29">
        <f t="shared" si="4"/>
        <v>20</v>
      </c>
      <c r="G12" s="29">
        <f t="shared" si="0"/>
        <v>28</v>
      </c>
      <c r="H12" s="30">
        <v>33</v>
      </c>
      <c r="I12" s="29">
        <f t="shared" si="5"/>
        <v>39</v>
      </c>
      <c r="J12" s="29">
        <f t="shared" si="1"/>
        <v>45</v>
      </c>
      <c r="K12" s="29">
        <f t="shared" si="2"/>
        <v>50</v>
      </c>
      <c r="L12" s="29">
        <f t="shared" si="3"/>
        <v>58</v>
      </c>
      <c r="M12" s="168">
        <v>3</v>
      </c>
      <c r="N12" s="49"/>
      <c r="O12" s="49"/>
    </row>
    <row r="13" spans="1:15" ht="18" customHeight="1">
      <c r="A13" s="60">
        <v>11</v>
      </c>
      <c r="B13" s="99" t="s">
        <v>27</v>
      </c>
      <c r="C13" s="64">
        <v>4</v>
      </c>
      <c r="D13" s="45">
        <v>10</v>
      </c>
      <c r="E13" s="45">
        <v>16</v>
      </c>
      <c r="F13" s="45">
        <f t="shared" si="4"/>
        <v>21</v>
      </c>
      <c r="G13" s="45">
        <f t="shared" si="0"/>
        <v>29</v>
      </c>
      <c r="H13" s="55">
        <v>34</v>
      </c>
      <c r="I13" s="45">
        <f t="shared" si="5"/>
        <v>40</v>
      </c>
      <c r="J13" s="45">
        <f t="shared" si="1"/>
        <v>46</v>
      </c>
      <c r="K13" s="45">
        <f t="shared" si="2"/>
        <v>51</v>
      </c>
      <c r="L13" s="45">
        <f t="shared" si="3"/>
        <v>59</v>
      </c>
      <c r="M13" s="56">
        <v>4</v>
      </c>
      <c r="N13" s="49"/>
      <c r="O13" s="49"/>
    </row>
    <row r="14" spans="1:15" ht="18" customHeight="1">
      <c r="A14" s="60">
        <v>12</v>
      </c>
      <c r="B14" s="99" t="s">
        <v>29</v>
      </c>
      <c r="C14" s="64" t="s">
        <v>62</v>
      </c>
      <c r="D14" s="45">
        <v>12</v>
      </c>
      <c r="E14" s="45">
        <v>18</v>
      </c>
      <c r="F14" s="45">
        <f t="shared" si="4"/>
        <v>23</v>
      </c>
      <c r="G14" s="45">
        <f t="shared" si="0"/>
        <v>31</v>
      </c>
      <c r="H14" s="55" t="s">
        <v>62</v>
      </c>
      <c r="I14" s="45">
        <f t="shared" si="5"/>
        <v>42</v>
      </c>
      <c r="J14" s="45">
        <f t="shared" si="1"/>
        <v>48</v>
      </c>
      <c r="K14" s="45">
        <f t="shared" si="2"/>
        <v>53</v>
      </c>
      <c r="L14" s="51">
        <v>0.5423611111111112</v>
      </c>
      <c r="M14" s="56" t="s">
        <v>81</v>
      </c>
      <c r="N14" s="49"/>
      <c r="O14" s="49"/>
    </row>
    <row r="15" spans="1:15" ht="18" customHeight="1">
      <c r="A15" s="60">
        <v>13</v>
      </c>
      <c r="B15" s="99" t="s">
        <v>31</v>
      </c>
      <c r="C15" s="64">
        <v>6</v>
      </c>
      <c r="D15" s="45">
        <v>14</v>
      </c>
      <c r="E15" s="45">
        <v>20</v>
      </c>
      <c r="F15" s="45">
        <f t="shared" si="4"/>
        <v>25</v>
      </c>
      <c r="G15" s="45">
        <f t="shared" si="0"/>
        <v>33</v>
      </c>
      <c r="H15" s="55">
        <v>36</v>
      </c>
      <c r="I15" s="45">
        <f t="shared" si="5"/>
        <v>44</v>
      </c>
      <c r="J15" s="45">
        <f t="shared" si="1"/>
        <v>50</v>
      </c>
      <c r="K15" s="45">
        <f t="shared" si="2"/>
        <v>55</v>
      </c>
      <c r="L15" s="45">
        <f aca="true" t="shared" si="6" ref="L15:L28">G15-30</f>
        <v>3</v>
      </c>
      <c r="M15" s="56">
        <v>6</v>
      </c>
      <c r="N15" s="49"/>
      <c r="O15" s="49"/>
    </row>
    <row r="16" spans="1:15" ht="18" customHeight="1">
      <c r="A16" s="60">
        <v>14</v>
      </c>
      <c r="B16" s="99" t="s">
        <v>33</v>
      </c>
      <c r="C16" s="64" t="s">
        <v>62</v>
      </c>
      <c r="D16" s="45">
        <v>16</v>
      </c>
      <c r="E16" s="45">
        <v>22</v>
      </c>
      <c r="F16" s="45">
        <f t="shared" si="4"/>
        <v>27</v>
      </c>
      <c r="G16" s="45">
        <f t="shared" si="0"/>
        <v>35</v>
      </c>
      <c r="H16" s="55" t="s">
        <v>62</v>
      </c>
      <c r="I16" s="45">
        <f t="shared" si="5"/>
        <v>46</v>
      </c>
      <c r="J16" s="45">
        <f t="shared" si="1"/>
        <v>52</v>
      </c>
      <c r="K16" s="45">
        <f t="shared" si="2"/>
        <v>57</v>
      </c>
      <c r="L16" s="45">
        <f t="shared" si="6"/>
        <v>5</v>
      </c>
      <c r="M16" s="56" t="s">
        <v>81</v>
      </c>
      <c r="N16" s="49"/>
      <c r="O16" s="49"/>
    </row>
    <row r="17" spans="1:15" ht="18" customHeight="1">
      <c r="A17" s="60">
        <v>15</v>
      </c>
      <c r="B17" s="99" t="s">
        <v>34</v>
      </c>
      <c r="C17" s="64">
        <v>8</v>
      </c>
      <c r="D17" s="45">
        <v>17</v>
      </c>
      <c r="E17" s="45">
        <v>23</v>
      </c>
      <c r="F17" s="45">
        <f t="shared" si="4"/>
        <v>28</v>
      </c>
      <c r="G17" s="45">
        <f t="shared" si="0"/>
        <v>36</v>
      </c>
      <c r="H17" s="55">
        <v>38</v>
      </c>
      <c r="I17" s="45">
        <f t="shared" si="5"/>
        <v>47</v>
      </c>
      <c r="J17" s="45">
        <f t="shared" si="1"/>
        <v>53</v>
      </c>
      <c r="K17" s="45">
        <f t="shared" si="2"/>
        <v>58</v>
      </c>
      <c r="L17" s="45">
        <f t="shared" si="6"/>
        <v>6</v>
      </c>
      <c r="M17" s="56">
        <v>8</v>
      </c>
      <c r="N17" s="49"/>
      <c r="O17" s="49"/>
    </row>
    <row r="18" spans="1:17" ht="18" customHeight="1">
      <c r="A18" s="60">
        <v>16</v>
      </c>
      <c r="B18" s="99" t="s">
        <v>36</v>
      </c>
      <c r="C18" s="64" t="s">
        <v>62</v>
      </c>
      <c r="D18" s="45">
        <v>19</v>
      </c>
      <c r="E18" s="45">
        <v>25</v>
      </c>
      <c r="F18" s="45">
        <f t="shared" si="4"/>
        <v>30</v>
      </c>
      <c r="G18" s="45">
        <f t="shared" si="0"/>
        <v>38</v>
      </c>
      <c r="H18" s="55" t="s">
        <v>62</v>
      </c>
      <c r="I18" s="45">
        <f t="shared" si="5"/>
        <v>49</v>
      </c>
      <c r="J18" s="45">
        <f t="shared" si="1"/>
        <v>55</v>
      </c>
      <c r="K18" s="51">
        <v>0.5416666666666666</v>
      </c>
      <c r="L18" s="45">
        <f t="shared" si="6"/>
        <v>8</v>
      </c>
      <c r="M18" s="56" t="s">
        <v>81</v>
      </c>
      <c r="N18" s="49"/>
      <c r="O18" s="89"/>
      <c r="P18" s="197" t="s">
        <v>88</v>
      </c>
      <c r="Q18" s="197"/>
    </row>
    <row r="19" spans="1:19" ht="18" customHeight="1">
      <c r="A19" s="60">
        <v>17</v>
      </c>
      <c r="B19" s="99" t="s">
        <v>38</v>
      </c>
      <c r="C19" s="69">
        <v>10</v>
      </c>
      <c r="D19" s="45">
        <v>21</v>
      </c>
      <c r="E19" s="45">
        <v>27</v>
      </c>
      <c r="F19" s="45">
        <f t="shared" si="4"/>
        <v>32</v>
      </c>
      <c r="G19" s="66">
        <f t="shared" si="0"/>
        <v>40</v>
      </c>
      <c r="H19" s="67">
        <f>C19+30</f>
        <v>40</v>
      </c>
      <c r="I19" s="45">
        <f t="shared" si="5"/>
        <v>51</v>
      </c>
      <c r="J19" s="45">
        <f t="shared" si="1"/>
        <v>57</v>
      </c>
      <c r="K19" s="45">
        <f aca="true" t="shared" si="7" ref="K19:K28">F19-30</f>
        <v>2</v>
      </c>
      <c r="L19" s="66">
        <f t="shared" si="6"/>
        <v>10</v>
      </c>
      <c r="M19" s="68">
        <v>10</v>
      </c>
      <c r="N19" s="49"/>
      <c r="O19" s="94"/>
      <c r="P19" s="90" t="s">
        <v>89</v>
      </c>
      <c r="Q19" s="90"/>
      <c r="R19" s="90"/>
      <c r="S19" s="90"/>
    </row>
    <row r="20" spans="1:15" ht="18" customHeight="1">
      <c r="A20" s="60">
        <v>18</v>
      </c>
      <c r="B20" s="99" t="s">
        <v>40</v>
      </c>
      <c r="C20" s="64" t="s">
        <v>62</v>
      </c>
      <c r="D20" s="45">
        <v>23</v>
      </c>
      <c r="E20" s="45">
        <v>29</v>
      </c>
      <c r="F20" s="45">
        <f t="shared" si="4"/>
        <v>34</v>
      </c>
      <c r="G20" s="45">
        <f t="shared" si="0"/>
        <v>42</v>
      </c>
      <c r="H20" s="55" t="s">
        <v>62</v>
      </c>
      <c r="I20" s="45">
        <f t="shared" si="5"/>
        <v>53</v>
      </c>
      <c r="J20" s="45">
        <f t="shared" si="1"/>
        <v>59</v>
      </c>
      <c r="K20" s="45">
        <f t="shared" si="7"/>
        <v>4</v>
      </c>
      <c r="L20" s="45">
        <f t="shared" si="6"/>
        <v>12</v>
      </c>
      <c r="M20" s="56" t="s">
        <v>81</v>
      </c>
      <c r="N20" s="49"/>
      <c r="O20" s="49"/>
    </row>
    <row r="21" spans="1:15" ht="18" customHeight="1">
      <c r="A21" s="60">
        <v>19</v>
      </c>
      <c r="B21" s="99" t="s">
        <v>42</v>
      </c>
      <c r="C21" s="64">
        <v>13</v>
      </c>
      <c r="D21" s="45">
        <v>25</v>
      </c>
      <c r="E21" s="45">
        <v>31</v>
      </c>
      <c r="F21" s="45">
        <f t="shared" si="4"/>
        <v>36</v>
      </c>
      <c r="G21" s="45">
        <f t="shared" si="0"/>
        <v>44</v>
      </c>
      <c r="H21" s="55">
        <v>43</v>
      </c>
      <c r="I21" s="45">
        <f t="shared" si="5"/>
        <v>55</v>
      </c>
      <c r="J21" s="51">
        <v>0.5423611111111112</v>
      </c>
      <c r="K21" s="45">
        <f t="shared" si="7"/>
        <v>6</v>
      </c>
      <c r="L21" s="45">
        <f t="shared" si="6"/>
        <v>14</v>
      </c>
      <c r="M21" s="56">
        <v>13</v>
      </c>
      <c r="N21" s="49"/>
      <c r="O21" s="49"/>
    </row>
    <row r="22" spans="1:15" ht="18" customHeight="1">
      <c r="A22" s="60">
        <v>20</v>
      </c>
      <c r="B22" s="99" t="s">
        <v>44</v>
      </c>
      <c r="C22" s="64" t="s">
        <v>62</v>
      </c>
      <c r="D22" s="45">
        <v>27</v>
      </c>
      <c r="E22" s="45">
        <v>33</v>
      </c>
      <c r="F22" s="45">
        <f t="shared" si="4"/>
        <v>38</v>
      </c>
      <c r="G22" s="45">
        <f t="shared" si="0"/>
        <v>46</v>
      </c>
      <c r="H22" s="55" t="s">
        <v>62</v>
      </c>
      <c r="I22" s="45">
        <f t="shared" si="5"/>
        <v>57</v>
      </c>
      <c r="J22" s="45">
        <v>3</v>
      </c>
      <c r="K22" s="45">
        <f t="shared" si="7"/>
        <v>8</v>
      </c>
      <c r="L22" s="45">
        <f t="shared" si="6"/>
        <v>16</v>
      </c>
      <c r="M22" s="56" t="s">
        <v>81</v>
      </c>
      <c r="N22" s="49"/>
      <c r="O22" s="49"/>
    </row>
    <row r="23" spans="1:15" ht="18" customHeight="1">
      <c r="A23" s="60">
        <v>21</v>
      </c>
      <c r="B23" s="99" t="s">
        <v>45</v>
      </c>
      <c r="C23" s="64" t="s">
        <v>62</v>
      </c>
      <c r="D23" s="45">
        <v>29</v>
      </c>
      <c r="E23" s="45">
        <v>35</v>
      </c>
      <c r="F23" s="45">
        <f t="shared" si="4"/>
        <v>40</v>
      </c>
      <c r="G23" s="45">
        <f t="shared" si="0"/>
        <v>48</v>
      </c>
      <c r="H23" s="55" t="s">
        <v>62</v>
      </c>
      <c r="I23" s="45">
        <f t="shared" si="5"/>
        <v>59</v>
      </c>
      <c r="J23" s="45">
        <v>4</v>
      </c>
      <c r="K23" s="45">
        <f t="shared" si="7"/>
        <v>10</v>
      </c>
      <c r="L23" s="45">
        <f t="shared" si="6"/>
        <v>18</v>
      </c>
      <c r="M23" s="56" t="s">
        <v>81</v>
      </c>
      <c r="N23" s="49"/>
      <c r="O23" s="49"/>
    </row>
    <row r="24" spans="1:15" ht="18" customHeight="1">
      <c r="A24" s="60">
        <v>22</v>
      </c>
      <c r="B24" s="99" t="s">
        <v>47</v>
      </c>
      <c r="C24" s="64">
        <v>17</v>
      </c>
      <c r="D24" s="45">
        <v>32</v>
      </c>
      <c r="E24" s="45">
        <v>38</v>
      </c>
      <c r="F24" s="45">
        <f t="shared" si="4"/>
        <v>43</v>
      </c>
      <c r="G24" s="45">
        <f t="shared" si="0"/>
        <v>51</v>
      </c>
      <c r="H24" s="55">
        <v>47</v>
      </c>
      <c r="I24" s="97">
        <f>D24-30</f>
        <v>2</v>
      </c>
      <c r="J24" s="45">
        <v>8</v>
      </c>
      <c r="K24" s="45">
        <f t="shared" si="7"/>
        <v>13</v>
      </c>
      <c r="L24" s="45">
        <f t="shared" si="6"/>
        <v>21</v>
      </c>
      <c r="M24" s="56">
        <v>17</v>
      </c>
      <c r="N24" s="49"/>
      <c r="O24" s="49"/>
    </row>
    <row r="25" spans="1:15" ht="18" customHeight="1">
      <c r="A25" s="60">
        <v>23</v>
      </c>
      <c r="B25" s="99" t="s">
        <v>48</v>
      </c>
      <c r="C25" s="64" t="s">
        <v>62</v>
      </c>
      <c r="D25" s="45">
        <v>34</v>
      </c>
      <c r="E25" s="45">
        <v>40</v>
      </c>
      <c r="F25" s="45">
        <f t="shared" si="4"/>
        <v>45</v>
      </c>
      <c r="G25" s="45">
        <f t="shared" si="0"/>
        <v>53</v>
      </c>
      <c r="H25" s="55" t="s">
        <v>62</v>
      </c>
      <c r="I25" s="97">
        <f>D25-30</f>
        <v>4</v>
      </c>
      <c r="J25" s="45">
        <v>10</v>
      </c>
      <c r="K25" s="45">
        <f t="shared" si="7"/>
        <v>15</v>
      </c>
      <c r="L25" s="45">
        <f t="shared" si="6"/>
        <v>23</v>
      </c>
      <c r="M25" s="56" t="s">
        <v>81</v>
      </c>
      <c r="N25" s="49"/>
      <c r="O25" s="49"/>
    </row>
    <row r="26" spans="1:15" ht="18" customHeight="1">
      <c r="A26" s="60">
        <v>24</v>
      </c>
      <c r="B26" s="99" t="s">
        <v>50</v>
      </c>
      <c r="C26" s="64" t="s">
        <v>62</v>
      </c>
      <c r="D26" s="45">
        <v>36</v>
      </c>
      <c r="E26" s="45">
        <v>42</v>
      </c>
      <c r="F26" s="45">
        <f t="shared" si="4"/>
        <v>47</v>
      </c>
      <c r="G26" s="45">
        <f t="shared" si="0"/>
        <v>55</v>
      </c>
      <c r="H26" s="55" t="s">
        <v>62</v>
      </c>
      <c r="I26" s="97">
        <f>D26-30</f>
        <v>6</v>
      </c>
      <c r="J26" s="45">
        <v>12</v>
      </c>
      <c r="K26" s="45">
        <f t="shared" si="7"/>
        <v>17</v>
      </c>
      <c r="L26" s="45">
        <f t="shared" si="6"/>
        <v>25</v>
      </c>
      <c r="M26" s="56" t="s">
        <v>81</v>
      </c>
      <c r="N26" s="49"/>
      <c r="O26" s="49"/>
    </row>
    <row r="27" spans="1:15" ht="18" customHeight="1">
      <c r="A27" s="60">
        <v>25</v>
      </c>
      <c r="B27" s="99" t="s">
        <v>52</v>
      </c>
      <c r="C27" s="64">
        <v>20</v>
      </c>
      <c r="D27" s="45">
        <v>38</v>
      </c>
      <c r="E27" s="45">
        <v>44</v>
      </c>
      <c r="F27" s="45">
        <f t="shared" si="4"/>
        <v>49</v>
      </c>
      <c r="G27" s="45">
        <f t="shared" si="0"/>
        <v>57</v>
      </c>
      <c r="H27" s="55">
        <v>50</v>
      </c>
      <c r="I27" s="97">
        <f>D27-30</f>
        <v>8</v>
      </c>
      <c r="J27" s="45">
        <v>14</v>
      </c>
      <c r="K27" s="45">
        <f t="shared" si="7"/>
        <v>19</v>
      </c>
      <c r="L27" s="45">
        <f t="shared" si="6"/>
        <v>27</v>
      </c>
      <c r="M27" s="56">
        <v>20</v>
      </c>
      <c r="N27" s="49"/>
      <c r="O27" s="49"/>
    </row>
    <row r="28" spans="1:15" ht="18" customHeight="1" thickBot="1">
      <c r="A28" s="61">
        <v>26</v>
      </c>
      <c r="B28" s="102" t="s">
        <v>55</v>
      </c>
      <c r="C28" s="65">
        <v>22</v>
      </c>
      <c r="D28" s="47">
        <v>40</v>
      </c>
      <c r="E28" s="47">
        <v>46</v>
      </c>
      <c r="F28" s="47">
        <f t="shared" si="4"/>
        <v>51</v>
      </c>
      <c r="G28" s="47">
        <f t="shared" si="0"/>
        <v>59</v>
      </c>
      <c r="H28" s="57">
        <v>52</v>
      </c>
      <c r="I28" s="106">
        <f>D28-30</f>
        <v>10</v>
      </c>
      <c r="J28" s="47">
        <v>16</v>
      </c>
      <c r="K28" s="47">
        <f t="shared" si="7"/>
        <v>21</v>
      </c>
      <c r="L28" s="47">
        <f t="shared" si="6"/>
        <v>29</v>
      </c>
      <c r="M28" s="58">
        <v>22</v>
      </c>
      <c r="N28" s="49"/>
      <c r="O28" s="49"/>
    </row>
    <row r="29" ht="18" customHeight="1"/>
    <row r="30" ht="18" customHeight="1" thickBot="1"/>
    <row r="31" spans="1:20" ht="18" customHeight="1" thickBot="1">
      <c r="A31" s="198" t="s">
        <v>66</v>
      </c>
      <c r="B31" s="199"/>
      <c r="C31" s="150" t="s">
        <v>83</v>
      </c>
      <c r="D31" s="151" t="s">
        <v>83</v>
      </c>
      <c r="E31" s="152" t="s">
        <v>84</v>
      </c>
      <c r="F31" s="151" t="s">
        <v>83</v>
      </c>
      <c r="G31" s="151" t="s">
        <v>83</v>
      </c>
      <c r="H31" s="151" t="s">
        <v>83</v>
      </c>
      <c r="I31" s="151" t="s">
        <v>83</v>
      </c>
      <c r="J31" s="152" t="s">
        <v>84</v>
      </c>
      <c r="K31" s="151" t="s">
        <v>83</v>
      </c>
      <c r="L31" s="151" t="s">
        <v>83</v>
      </c>
      <c r="M31" s="152" t="s">
        <v>85</v>
      </c>
      <c r="N31" s="151" t="s">
        <v>83</v>
      </c>
      <c r="O31" s="151" t="s">
        <v>83</v>
      </c>
      <c r="P31" s="151" t="s">
        <v>83</v>
      </c>
      <c r="Q31" s="152" t="s">
        <v>84</v>
      </c>
      <c r="R31" s="151" t="s">
        <v>83</v>
      </c>
      <c r="S31" s="151" t="s">
        <v>83</v>
      </c>
      <c r="T31" s="153" t="s">
        <v>83</v>
      </c>
    </row>
    <row r="32" spans="1:20" ht="18" customHeight="1">
      <c r="A32" s="43">
        <v>26</v>
      </c>
      <c r="B32" s="91" t="s">
        <v>55</v>
      </c>
      <c r="C32" s="139">
        <v>0.2916666666666667</v>
      </c>
      <c r="D32" s="132">
        <v>6</v>
      </c>
      <c r="E32" s="133">
        <f>D120+13</f>
        <v>13</v>
      </c>
      <c r="F32" s="132">
        <f>D32+4</f>
        <v>10</v>
      </c>
      <c r="G32" s="132">
        <f>F32+4</f>
        <v>14</v>
      </c>
      <c r="H32" s="132">
        <v>17</v>
      </c>
      <c r="I32" s="132">
        <f>H32+6</f>
        <v>23</v>
      </c>
      <c r="J32" s="133">
        <f>E32+17</f>
        <v>30</v>
      </c>
      <c r="K32" s="132">
        <v>27</v>
      </c>
      <c r="L32" s="132">
        <f>K32+4</f>
        <v>31</v>
      </c>
      <c r="M32" s="204" t="s">
        <v>86</v>
      </c>
      <c r="N32" s="132">
        <v>36</v>
      </c>
      <c r="O32" s="132">
        <f>N32+4</f>
        <v>40</v>
      </c>
      <c r="P32" s="132">
        <f>O32+6</f>
        <v>46</v>
      </c>
      <c r="Q32" s="133">
        <f>J32+23</f>
        <v>53</v>
      </c>
      <c r="R32" s="132">
        <f>P32+4</f>
        <v>50</v>
      </c>
      <c r="S32" s="132">
        <f>R32+4</f>
        <v>54</v>
      </c>
      <c r="T32" s="134">
        <f>S32+4</f>
        <v>58</v>
      </c>
    </row>
    <row r="33" spans="1:20" ht="18" customHeight="1">
      <c r="A33" s="44">
        <v>25</v>
      </c>
      <c r="B33" s="129" t="s">
        <v>52</v>
      </c>
      <c r="C33" s="135">
        <v>2</v>
      </c>
      <c r="D33" s="108">
        <f aca="true" t="shared" si="8" ref="D33:D57">C33+6</f>
        <v>8</v>
      </c>
      <c r="E33" s="107">
        <f aca="true" t="shared" si="9" ref="E33:E57">D121+13</f>
        <v>15</v>
      </c>
      <c r="F33" s="108">
        <f aca="true" t="shared" si="10" ref="F33:F57">D33+4</f>
        <v>12</v>
      </c>
      <c r="G33" s="108">
        <f aca="true" t="shared" si="11" ref="G33:G56">F33+4</f>
        <v>16</v>
      </c>
      <c r="H33" s="108">
        <v>19</v>
      </c>
      <c r="I33" s="108">
        <f aca="true" t="shared" si="12" ref="I33:I57">H33+6</f>
        <v>25</v>
      </c>
      <c r="J33" s="107">
        <f aca="true" t="shared" si="13" ref="J33:J55">E33+17</f>
        <v>32</v>
      </c>
      <c r="K33" s="108">
        <f aca="true" t="shared" si="14" ref="K33:K57">I33+4</f>
        <v>29</v>
      </c>
      <c r="L33" s="108">
        <f aca="true" t="shared" si="15" ref="L33:L57">K33+4</f>
        <v>33</v>
      </c>
      <c r="M33" s="205"/>
      <c r="N33" s="108">
        <v>38</v>
      </c>
      <c r="O33" s="108">
        <f aca="true" t="shared" si="16" ref="O33:O57">N33+4</f>
        <v>42</v>
      </c>
      <c r="P33" s="108">
        <f aca="true" t="shared" si="17" ref="P33:P57">O33+6</f>
        <v>48</v>
      </c>
      <c r="Q33" s="107">
        <f>J33+23</f>
        <v>55</v>
      </c>
      <c r="R33" s="108">
        <f aca="true" t="shared" si="18" ref="R33:R57">P33+4</f>
        <v>52</v>
      </c>
      <c r="S33" s="108">
        <f aca="true" t="shared" si="19" ref="S33:S57">R33+4</f>
        <v>56</v>
      </c>
      <c r="T33" s="118">
        <v>0.3333333333333333</v>
      </c>
    </row>
    <row r="34" spans="1:20" ht="18" customHeight="1">
      <c r="A34" s="44">
        <v>24</v>
      </c>
      <c r="B34" s="129" t="s">
        <v>50</v>
      </c>
      <c r="C34" s="135">
        <v>4</v>
      </c>
      <c r="D34" s="108">
        <f t="shared" si="8"/>
        <v>10</v>
      </c>
      <c r="E34" s="107" t="s">
        <v>62</v>
      </c>
      <c r="F34" s="108">
        <f t="shared" si="10"/>
        <v>14</v>
      </c>
      <c r="G34" s="108">
        <f t="shared" si="11"/>
        <v>18</v>
      </c>
      <c r="H34" s="108">
        <v>21</v>
      </c>
      <c r="I34" s="108">
        <f t="shared" si="12"/>
        <v>27</v>
      </c>
      <c r="J34" s="107" t="s">
        <v>82</v>
      </c>
      <c r="K34" s="108">
        <f t="shared" si="14"/>
        <v>31</v>
      </c>
      <c r="L34" s="108">
        <f t="shared" si="15"/>
        <v>35</v>
      </c>
      <c r="M34" s="205"/>
      <c r="N34" s="108">
        <v>40</v>
      </c>
      <c r="O34" s="108">
        <f t="shared" si="16"/>
        <v>44</v>
      </c>
      <c r="P34" s="108">
        <f t="shared" si="17"/>
        <v>50</v>
      </c>
      <c r="Q34" s="107" t="s">
        <v>82</v>
      </c>
      <c r="R34" s="108">
        <f t="shared" si="18"/>
        <v>54</v>
      </c>
      <c r="S34" s="108">
        <f t="shared" si="19"/>
        <v>58</v>
      </c>
      <c r="T34" s="118">
        <v>0.3347222222222222</v>
      </c>
    </row>
    <row r="35" spans="1:20" ht="18" customHeight="1">
      <c r="A35" s="44">
        <v>23</v>
      </c>
      <c r="B35" s="129" t="s">
        <v>48</v>
      </c>
      <c r="C35" s="135">
        <v>6</v>
      </c>
      <c r="D35" s="108">
        <f t="shared" si="8"/>
        <v>12</v>
      </c>
      <c r="E35" s="107" t="s">
        <v>62</v>
      </c>
      <c r="F35" s="108">
        <f t="shared" si="10"/>
        <v>16</v>
      </c>
      <c r="G35" s="108">
        <f t="shared" si="11"/>
        <v>20</v>
      </c>
      <c r="H35" s="108">
        <v>23</v>
      </c>
      <c r="I35" s="108">
        <f t="shared" si="12"/>
        <v>29</v>
      </c>
      <c r="J35" s="107" t="s">
        <v>82</v>
      </c>
      <c r="K35" s="108">
        <f t="shared" si="14"/>
        <v>33</v>
      </c>
      <c r="L35" s="108">
        <f t="shared" si="15"/>
        <v>37</v>
      </c>
      <c r="M35" s="205"/>
      <c r="N35" s="108">
        <v>42</v>
      </c>
      <c r="O35" s="108">
        <f t="shared" si="16"/>
        <v>46</v>
      </c>
      <c r="P35" s="108">
        <f t="shared" si="17"/>
        <v>52</v>
      </c>
      <c r="Q35" s="107" t="s">
        <v>82</v>
      </c>
      <c r="R35" s="108">
        <f t="shared" si="18"/>
        <v>56</v>
      </c>
      <c r="S35" s="108">
        <v>0</v>
      </c>
      <c r="T35" s="117">
        <f aca="true" t="shared" si="20" ref="T35:T57">S35+4</f>
        <v>4</v>
      </c>
    </row>
    <row r="36" spans="1:20" ht="18" customHeight="1">
      <c r="A36" s="44">
        <v>22</v>
      </c>
      <c r="B36" s="129" t="s">
        <v>47</v>
      </c>
      <c r="C36" s="135">
        <v>8</v>
      </c>
      <c r="D36" s="108">
        <f t="shared" si="8"/>
        <v>14</v>
      </c>
      <c r="E36" s="166">
        <f t="shared" si="9"/>
        <v>18</v>
      </c>
      <c r="F36" s="109">
        <f t="shared" si="10"/>
        <v>18</v>
      </c>
      <c r="G36" s="108">
        <f t="shared" si="11"/>
        <v>22</v>
      </c>
      <c r="H36" s="108">
        <v>25</v>
      </c>
      <c r="I36" s="108">
        <f t="shared" si="12"/>
        <v>31</v>
      </c>
      <c r="J36" s="113">
        <f t="shared" si="13"/>
        <v>35</v>
      </c>
      <c r="K36" s="109">
        <f t="shared" si="14"/>
        <v>35</v>
      </c>
      <c r="L36" s="108">
        <f t="shared" si="15"/>
        <v>39</v>
      </c>
      <c r="M36" s="205"/>
      <c r="N36" s="108">
        <v>44</v>
      </c>
      <c r="O36" s="108">
        <f t="shared" si="16"/>
        <v>48</v>
      </c>
      <c r="P36" s="108">
        <f t="shared" si="17"/>
        <v>54</v>
      </c>
      <c r="Q36" s="107">
        <f>J36+23</f>
        <v>58</v>
      </c>
      <c r="R36" s="108">
        <f t="shared" si="18"/>
        <v>58</v>
      </c>
      <c r="S36" s="108">
        <v>2</v>
      </c>
      <c r="T36" s="117">
        <f t="shared" si="20"/>
        <v>6</v>
      </c>
    </row>
    <row r="37" spans="1:20" ht="18" customHeight="1">
      <c r="A37" s="44">
        <v>21</v>
      </c>
      <c r="B37" s="129" t="s">
        <v>45</v>
      </c>
      <c r="C37" s="135">
        <v>11</v>
      </c>
      <c r="D37" s="108">
        <f t="shared" si="8"/>
        <v>17</v>
      </c>
      <c r="E37" s="107" t="s">
        <v>62</v>
      </c>
      <c r="F37" s="108">
        <f t="shared" si="10"/>
        <v>21</v>
      </c>
      <c r="G37" s="108">
        <f t="shared" si="11"/>
        <v>25</v>
      </c>
      <c r="H37" s="108">
        <v>28</v>
      </c>
      <c r="I37" s="108">
        <f t="shared" si="12"/>
        <v>34</v>
      </c>
      <c r="J37" s="107" t="s">
        <v>82</v>
      </c>
      <c r="K37" s="108">
        <f t="shared" si="14"/>
        <v>38</v>
      </c>
      <c r="L37" s="108">
        <f t="shared" si="15"/>
        <v>42</v>
      </c>
      <c r="M37" s="205"/>
      <c r="N37" s="108">
        <v>47</v>
      </c>
      <c r="O37" s="108">
        <f t="shared" si="16"/>
        <v>51</v>
      </c>
      <c r="P37" s="108">
        <f t="shared" si="17"/>
        <v>57</v>
      </c>
      <c r="Q37" s="107" t="s">
        <v>82</v>
      </c>
      <c r="R37" s="108">
        <v>1</v>
      </c>
      <c r="S37" s="108">
        <f t="shared" si="19"/>
        <v>5</v>
      </c>
      <c r="T37" s="117">
        <f t="shared" si="20"/>
        <v>9</v>
      </c>
    </row>
    <row r="38" spans="1:20" ht="18" customHeight="1">
      <c r="A38" s="44">
        <v>20</v>
      </c>
      <c r="B38" s="129" t="s">
        <v>44</v>
      </c>
      <c r="C38" s="135">
        <v>13</v>
      </c>
      <c r="D38" s="108">
        <f t="shared" si="8"/>
        <v>19</v>
      </c>
      <c r="E38" s="107" t="s">
        <v>62</v>
      </c>
      <c r="F38" s="108">
        <f t="shared" si="10"/>
        <v>23</v>
      </c>
      <c r="G38" s="108">
        <f t="shared" si="11"/>
        <v>27</v>
      </c>
      <c r="H38" s="108">
        <v>30</v>
      </c>
      <c r="I38" s="108">
        <f t="shared" si="12"/>
        <v>36</v>
      </c>
      <c r="J38" s="107" t="s">
        <v>82</v>
      </c>
      <c r="K38" s="108">
        <f t="shared" si="14"/>
        <v>40</v>
      </c>
      <c r="L38" s="108">
        <f t="shared" si="15"/>
        <v>44</v>
      </c>
      <c r="M38" s="205"/>
      <c r="N38" s="108">
        <v>49</v>
      </c>
      <c r="O38" s="108">
        <f t="shared" si="16"/>
        <v>53</v>
      </c>
      <c r="P38" s="108">
        <f t="shared" si="17"/>
        <v>59</v>
      </c>
      <c r="Q38" s="107" t="s">
        <v>82</v>
      </c>
      <c r="R38" s="108">
        <v>3</v>
      </c>
      <c r="S38" s="108">
        <f t="shared" si="19"/>
        <v>7</v>
      </c>
      <c r="T38" s="117">
        <f t="shared" si="20"/>
        <v>11</v>
      </c>
    </row>
    <row r="39" spans="1:20" ht="18" customHeight="1">
      <c r="A39" s="44">
        <v>19</v>
      </c>
      <c r="B39" s="129" t="s">
        <v>42</v>
      </c>
      <c r="C39" s="135">
        <v>15</v>
      </c>
      <c r="D39" s="108">
        <f t="shared" si="8"/>
        <v>21</v>
      </c>
      <c r="E39" s="107">
        <f t="shared" si="9"/>
        <v>22</v>
      </c>
      <c r="F39" s="108">
        <f t="shared" si="10"/>
        <v>25</v>
      </c>
      <c r="G39" s="108">
        <f t="shared" si="11"/>
        <v>29</v>
      </c>
      <c r="H39" s="108">
        <v>32</v>
      </c>
      <c r="I39" s="108">
        <f t="shared" si="12"/>
        <v>38</v>
      </c>
      <c r="J39" s="107">
        <f t="shared" si="13"/>
        <v>39</v>
      </c>
      <c r="K39" s="108">
        <f t="shared" si="14"/>
        <v>42</v>
      </c>
      <c r="L39" s="108">
        <f t="shared" si="15"/>
        <v>46</v>
      </c>
      <c r="M39" s="107">
        <v>51</v>
      </c>
      <c r="N39" s="108">
        <v>51</v>
      </c>
      <c r="O39" s="108">
        <f t="shared" si="16"/>
        <v>55</v>
      </c>
      <c r="P39" s="108">
        <v>1</v>
      </c>
      <c r="Q39" s="107">
        <v>2</v>
      </c>
      <c r="R39" s="108">
        <f t="shared" si="18"/>
        <v>5</v>
      </c>
      <c r="S39" s="108">
        <f t="shared" si="19"/>
        <v>9</v>
      </c>
      <c r="T39" s="117">
        <f t="shared" si="20"/>
        <v>13</v>
      </c>
    </row>
    <row r="40" spans="1:20" ht="18" customHeight="1" thickBot="1">
      <c r="A40" s="48">
        <v>18</v>
      </c>
      <c r="B40" s="149" t="s">
        <v>40</v>
      </c>
      <c r="C40" s="144">
        <v>17</v>
      </c>
      <c r="D40" s="110">
        <f t="shared" si="8"/>
        <v>23</v>
      </c>
      <c r="E40" s="145" t="s">
        <v>62</v>
      </c>
      <c r="F40" s="110">
        <f t="shared" si="10"/>
        <v>27</v>
      </c>
      <c r="G40" s="110">
        <f t="shared" si="11"/>
        <v>31</v>
      </c>
      <c r="H40" s="110">
        <v>34</v>
      </c>
      <c r="I40" s="110">
        <f t="shared" si="12"/>
        <v>40</v>
      </c>
      <c r="J40" s="145" t="s">
        <v>82</v>
      </c>
      <c r="K40" s="110">
        <f t="shared" si="14"/>
        <v>44</v>
      </c>
      <c r="L40" s="110">
        <f t="shared" si="15"/>
        <v>48</v>
      </c>
      <c r="M40" s="145" t="s">
        <v>82</v>
      </c>
      <c r="N40" s="110">
        <v>53</v>
      </c>
      <c r="O40" s="110">
        <f t="shared" si="16"/>
        <v>57</v>
      </c>
      <c r="P40" s="110">
        <v>3</v>
      </c>
      <c r="Q40" s="145" t="s">
        <v>82</v>
      </c>
      <c r="R40" s="110">
        <f t="shared" si="18"/>
        <v>7</v>
      </c>
      <c r="S40" s="110">
        <f t="shared" si="19"/>
        <v>11</v>
      </c>
      <c r="T40" s="146">
        <f t="shared" si="20"/>
        <v>15</v>
      </c>
    </row>
    <row r="41" spans="1:20" ht="18" customHeight="1" thickBot="1">
      <c r="A41" s="40">
        <v>17</v>
      </c>
      <c r="B41" s="92" t="s">
        <v>38</v>
      </c>
      <c r="C41" s="160">
        <v>19</v>
      </c>
      <c r="D41" s="161">
        <f t="shared" si="8"/>
        <v>25</v>
      </c>
      <c r="E41" s="165">
        <f t="shared" si="9"/>
        <v>25</v>
      </c>
      <c r="F41" s="114">
        <f t="shared" si="10"/>
        <v>29</v>
      </c>
      <c r="G41" s="114">
        <f t="shared" si="11"/>
        <v>33</v>
      </c>
      <c r="H41" s="114">
        <v>36</v>
      </c>
      <c r="I41" s="161">
        <f t="shared" si="12"/>
        <v>42</v>
      </c>
      <c r="J41" s="162">
        <f t="shared" si="13"/>
        <v>42</v>
      </c>
      <c r="K41" s="114">
        <f t="shared" si="14"/>
        <v>46</v>
      </c>
      <c r="L41" s="114">
        <f t="shared" si="15"/>
        <v>50</v>
      </c>
      <c r="M41" s="115">
        <v>54</v>
      </c>
      <c r="N41" s="114">
        <f>L41+3</f>
        <v>53</v>
      </c>
      <c r="O41" s="114">
        <f t="shared" si="16"/>
        <v>57</v>
      </c>
      <c r="P41" s="163">
        <v>0.3368055555555556</v>
      </c>
      <c r="Q41" s="164">
        <v>0.3368055555555556</v>
      </c>
      <c r="R41" s="114">
        <v>9</v>
      </c>
      <c r="S41" s="114">
        <f t="shared" si="19"/>
        <v>13</v>
      </c>
      <c r="T41" s="116">
        <f t="shared" si="20"/>
        <v>17</v>
      </c>
    </row>
    <row r="42" spans="1:20" ht="18" customHeight="1">
      <c r="A42" s="43">
        <v>16</v>
      </c>
      <c r="B42" s="91" t="s">
        <v>36</v>
      </c>
      <c r="C42" s="154">
        <v>21</v>
      </c>
      <c r="D42" s="111">
        <f t="shared" si="8"/>
        <v>27</v>
      </c>
      <c r="E42" s="155" t="s">
        <v>62</v>
      </c>
      <c r="F42" s="111">
        <f t="shared" si="10"/>
        <v>31</v>
      </c>
      <c r="G42" s="111">
        <f t="shared" si="11"/>
        <v>35</v>
      </c>
      <c r="H42" s="111">
        <v>38</v>
      </c>
      <c r="I42" s="111">
        <f t="shared" si="12"/>
        <v>44</v>
      </c>
      <c r="J42" s="155" t="s">
        <v>82</v>
      </c>
      <c r="K42" s="111">
        <f t="shared" si="14"/>
        <v>48</v>
      </c>
      <c r="L42" s="111">
        <f t="shared" si="15"/>
        <v>52</v>
      </c>
      <c r="M42" s="155" t="s">
        <v>82</v>
      </c>
      <c r="N42" s="111">
        <v>57</v>
      </c>
      <c r="O42" s="111">
        <v>1</v>
      </c>
      <c r="P42" s="111">
        <f t="shared" si="17"/>
        <v>7</v>
      </c>
      <c r="Q42" s="155" t="s">
        <v>82</v>
      </c>
      <c r="R42" s="111">
        <f t="shared" si="18"/>
        <v>11</v>
      </c>
      <c r="S42" s="111">
        <f t="shared" si="19"/>
        <v>15</v>
      </c>
      <c r="T42" s="156">
        <f t="shared" si="20"/>
        <v>19</v>
      </c>
    </row>
    <row r="43" spans="1:20" ht="18" customHeight="1">
      <c r="A43" s="44">
        <v>15</v>
      </c>
      <c r="B43" s="129" t="s">
        <v>34</v>
      </c>
      <c r="C43" s="135">
        <v>23</v>
      </c>
      <c r="D43" s="108">
        <f t="shared" si="8"/>
        <v>29</v>
      </c>
      <c r="E43" s="107">
        <f t="shared" si="9"/>
        <v>27</v>
      </c>
      <c r="F43" s="108">
        <f t="shared" si="10"/>
        <v>33</v>
      </c>
      <c r="G43" s="108">
        <f t="shared" si="11"/>
        <v>37</v>
      </c>
      <c r="H43" s="108">
        <v>40</v>
      </c>
      <c r="I43" s="108">
        <f t="shared" si="12"/>
        <v>46</v>
      </c>
      <c r="J43" s="107">
        <f t="shared" si="13"/>
        <v>44</v>
      </c>
      <c r="K43" s="108">
        <f t="shared" si="14"/>
        <v>50</v>
      </c>
      <c r="L43" s="108">
        <f t="shared" si="15"/>
        <v>54</v>
      </c>
      <c r="M43" s="107" t="s">
        <v>82</v>
      </c>
      <c r="N43" s="108">
        <v>59</v>
      </c>
      <c r="O43" s="108">
        <v>3</v>
      </c>
      <c r="P43" s="108">
        <f t="shared" si="17"/>
        <v>9</v>
      </c>
      <c r="Q43" s="107">
        <v>7</v>
      </c>
      <c r="R43" s="108">
        <f t="shared" si="18"/>
        <v>13</v>
      </c>
      <c r="S43" s="108">
        <f t="shared" si="19"/>
        <v>17</v>
      </c>
      <c r="T43" s="117">
        <f t="shared" si="20"/>
        <v>21</v>
      </c>
    </row>
    <row r="44" spans="1:20" ht="18" customHeight="1">
      <c r="A44" s="44">
        <v>14</v>
      </c>
      <c r="B44" s="129" t="s">
        <v>33</v>
      </c>
      <c r="C44" s="135">
        <v>24</v>
      </c>
      <c r="D44" s="108">
        <f t="shared" si="8"/>
        <v>30</v>
      </c>
      <c r="E44" s="107" t="s">
        <v>62</v>
      </c>
      <c r="F44" s="108">
        <f t="shared" si="10"/>
        <v>34</v>
      </c>
      <c r="G44" s="108">
        <f t="shared" si="11"/>
        <v>38</v>
      </c>
      <c r="H44" s="108">
        <v>41</v>
      </c>
      <c r="I44" s="108">
        <f t="shared" si="12"/>
        <v>47</v>
      </c>
      <c r="J44" s="107" t="s">
        <v>82</v>
      </c>
      <c r="K44" s="108">
        <f t="shared" si="14"/>
        <v>51</v>
      </c>
      <c r="L44" s="108">
        <f t="shared" si="15"/>
        <v>55</v>
      </c>
      <c r="M44" s="107" t="s">
        <v>82</v>
      </c>
      <c r="N44" s="112">
        <v>0.3333333333333333</v>
      </c>
      <c r="O44" s="108">
        <v>4</v>
      </c>
      <c r="P44" s="108">
        <f t="shared" si="17"/>
        <v>10</v>
      </c>
      <c r="Q44" s="107" t="s">
        <v>82</v>
      </c>
      <c r="R44" s="108">
        <f t="shared" si="18"/>
        <v>14</v>
      </c>
      <c r="S44" s="108">
        <f t="shared" si="19"/>
        <v>18</v>
      </c>
      <c r="T44" s="117">
        <f t="shared" si="20"/>
        <v>22</v>
      </c>
    </row>
    <row r="45" spans="1:20" ht="18" customHeight="1">
      <c r="A45" s="44">
        <v>13</v>
      </c>
      <c r="B45" s="129" t="s">
        <v>31</v>
      </c>
      <c r="C45" s="135">
        <v>26</v>
      </c>
      <c r="D45" s="108">
        <f t="shared" si="8"/>
        <v>32</v>
      </c>
      <c r="E45" s="107">
        <f t="shared" si="9"/>
        <v>29</v>
      </c>
      <c r="F45" s="108">
        <f t="shared" si="10"/>
        <v>36</v>
      </c>
      <c r="G45" s="108">
        <f t="shared" si="11"/>
        <v>40</v>
      </c>
      <c r="H45" s="108">
        <v>43</v>
      </c>
      <c r="I45" s="108">
        <f t="shared" si="12"/>
        <v>49</v>
      </c>
      <c r="J45" s="107">
        <f t="shared" si="13"/>
        <v>46</v>
      </c>
      <c r="K45" s="108">
        <f t="shared" si="14"/>
        <v>53</v>
      </c>
      <c r="L45" s="127">
        <f t="shared" si="15"/>
        <v>57</v>
      </c>
      <c r="M45" s="126" t="s">
        <v>82</v>
      </c>
      <c r="N45" s="108">
        <v>2</v>
      </c>
      <c r="O45" s="108">
        <f t="shared" si="16"/>
        <v>6</v>
      </c>
      <c r="P45" s="108">
        <f t="shared" si="17"/>
        <v>12</v>
      </c>
      <c r="Q45" s="107">
        <v>9</v>
      </c>
      <c r="R45" s="108">
        <f t="shared" si="18"/>
        <v>16</v>
      </c>
      <c r="S45" s="108">
        <f t="shared" si="19"/>
        <v>20</v>
      </c>
      <c r="T45" s="117">
        <f t="shared" si="20"/>
        <v>24</v>
      </c>
    </row>
    <row r="46" spans="1:20" ht="18" customHeight="1">
      <c r="A46" s="44">
        <v>12</v>
      </c>
      <c r="B46" s="129" t="s">
        <v>29</v>
      </c>
      <c r="C46" s="135">
        <v>28</v>
      </c>
      <c r="D46" s="108">
        <f t="shared" si="8"/>
        <v>34</v>
      </c>
      <c r="E46" s="107" t="s">
        <v>62</v>
      </c>
      <c r="F46" s="108">
        <f t="shared" si="10"/>
        <v>38</v>
      </c>
      <c r="G46" s="108">
        <f t="shared" si="11"/>
        <v>42</v>
      </c>
      <c r="H46" s="108">
        <v>45</v>
      </c>
      <c r="I46" s="108">
        <f t="shared" si="12"/>
        <v>51</v>
      </c>
      <c r="J46" s="107" t="s">
        <v>82</v>
      </c>
      <c r="K46" s="108">
        <f t="shared" si="14"/>
        <v>55</v>
      </c>
      <c r="L46" s="108">
        <f t="shared" si="15"/>
        <v>59</v>
      </c>
      <c r="M46" s="107" t="s">
        <v>82</v>
      </c>
      <c r="N46" s="108">
        <v>4</v>
      </c>
      <c r="O46" s="108">
        <f t="shared" si="16"/>
        <v>8</v>
      </c>
      <c r="P46" s="108">
        <f t="shared" si="17"/>
        <v>14</v>
      </c>
      <c r="Q46" s="107" t="s">
        <v>82</v>
      </c>
      <c r="R46" s="108">
        <f t="shared" si="18"/>
        <v>18</v>
      </c>
      <c r="S46" s="108">
        <f t="shared" si="19"/>
        <v>22</v>
      </c>
      <c r="T46" s="117">
        <f t="shared" si="20"/>
        <v>26</v>
      </c>
    </row>
    <row r="47" spans="1:20" ht="18" customHeight="1">
      <c r="A47" s="44">
        <v>11</v>
      </c>
      <c r="B47" s="129" t="s">
        <v>27</v>
      </c>
      <c r="C47" s="135">
        <v>29</v>
      </c>
      <c r="D47" s="108">
        <f t="shared" si="8"/>
        <v>35</v>
      </c>
      <c r="E47" s="107">
        <f t="shared" si="9"/>
        <v>31</v>
      </c>
      <c r="F47" s="108">
        <f t="shared" si="10"/>
        <v>39</v>
      </c>
      <c r="G47" s="108">
        <f t="shared" si="11"/>
        <v>43</v>
      </c>
      <c r="H47" s="108">
        <v>46</v>
      </c>
      <c r="I47" s="108">
        <f t="shared" si="12"/>
        <v>52</v>
      </c>
      <c r="J47" s="107">
        <f t="shared" si="13"/>
        <v>48</v>
      </c>
      <c r="K47" s="108">
        <f t="shared" si="14"/>
        <v>56</v>
      </c>
      <c r="L47" s="112">
        <v>0.3333333333333333</v>
      </c>
      <c r="M47" s="107" t="s">
        <v>82</v>
      </c>
      <c r="N47" s="108">
        <v>5</v>
      </c>
      <c r="O47" s="108">
        <f t="shared" si="16"/>
        <v>9</v>
      </c>
      <c r="P47" s="108">
        <f t="shared" si="17"/>
        <v>15</v>
      </c>
      <c r="Q47" s="107">
        <v>11</v>
      </c>
      <c r="R47" s="108">
        <f t="shared" si="18"/>
        <v>19</v>
      </c>
      <c r="S47" s="108">
        <f t="shared" si="19"/>
        <v>23</v>
      </c>
      <c r="T47" s="117">
        <f t="shared" si="20"/>
        <v>27</v>
      </c>
    </row>
    <row r="48" spans="1:20" ht="18" customHeight="1" thickBot="1">
      <c r="A48" s="48">
        <v>10</v>
      </c>
      <c r="B48" s="149" t="s">
        <v>24</v>
      </c>
      <c r="C48" s="144">
        <v>30</v>
      </c>
      <c r="D48" s="110">
        <f t="shared" si="8"/>
        <v>36</v>
      </c>
      <c r="E48" s="145">
        <f t="shared" si="9"/>
        <v>32</v>
      </c>
      <c r="F48" s="110">
        <f t="shared" si="10"/>
        <v>40</v>
      </c>
      <c r="G48" s="110">
        <f t="shared" si="11"/>
        <v>44</v>
      </c>
      <c r="H48" s="110">
        <v>47</v>
      </c>
      <c r="I48" s="110">
        <f t="shared" si="12"/>
        <v>53</v>
      </c>
      <c r="J48" s="145">
        <f t="shared" si="13"/>
        <v>49</v>
      </c>
      <c r="K48" s="110">
        <f t="shared" si="14"/>
        <v>57</v>
      </c>
      <c r="L48" s="110">
        <v>1</v>
      </c>
      <c r="M48" s="145" t="s">
        <v>82</v>
      </c>
      <c r="N48" s="110">
        <v>6</v>
      </c>
      <c r="O48" s="110">
        <f t="shared" si="16"/>
        <v>10</v>
      </c>
      <c r="P48" s="110">
        <f t="shared" si="17"/>
        <v>16</v>
      </c>
      <c r="Q48" s="145">
        <v>12</v>
      </c>
      <c r="R48" s="110">
        <f t="shared" si="18"/>
        <v>20</v>
      </c>
      <c r="S48" s="110">
        <f t="shared" si="19"/>
        <v>24</v>
      </c>
      <c r="T48" s="146">
        <f t="shared" si="20"/>
        <v>28</v>
      </c>
    </row>
    <row r="49" spans="1:20" ht="18" customHeight="1" thickBot="1">
      <c r="A49" s="40">
        <v>9</v>
      </c>
      <c r="B49" s="92" t="s">
        <v>5</v>
      </c>
      <c r="C49" s="157">
        <v>0.3138888888888889</v>
      </c>
      <c r="D49" s="114">
        <v>38</v>
      </c>
      <c r="E49" s="115">
        <f t="shared" si="9"/>
        <v>34</v>
      </c>
      <c r="F49" s="114">
        <f t="shared" si="10"/>
        <v>42</v>
      </c>
      <c r="G49" s="114">
        <f t="shared" si="11"/>
        <v>46</v>
      </c>
      <c r="H49" s="114">
        <v>49</v>
      </c>
      <c r="I49" s="114">
        <f t="shared" si="12"/>
        <v>55</v>
      </c>
      <c r="J49" s="115">
        <f t="shared" si="13"/>
        <v>51</v>
      </c>
      <c r="K49" s="114">
        <f t="shared" si="14"/>
        <v>59</v>
      </c>
      <c r="L49" s="158">
        <v>0.3354166666666667</v>
      </c>
      <c r="M49" s="159">
        <v>0.3333333333333333</v>
      </c>
      <c r="N49" s="114">
        <v>8</v>
      </c>
      <c r="O49" s="114">
        <f t="shared" si="16"/>
        <v>12</v>
      </c>
      <c r="P49" s="114">
        <f t="shared" si="17"/>
        <v>18</v>
      </c>
      <c r="Q49" s="115">
        <v>14</v>
      </c>
      <c r="R49" s="114">
        <f t="shared" si="18"/>
        <v>22</v>
      </c>
      <c r="S49" s="114">
        <f t="shared" si="19"/>
        <v>26</v>
      </c>
      <c r="T49" s="116">
        <f t="shared" si="20"/>
        <v>30</v>
      </c>
    </row>
    <row r="50" spans="1:20" ht="18" customHeight="1">
      <c r="A50" s="43">
        <v>8</v>
      </c>
      <c r="B50" s="91" t="s">
        <v>22</v>
      </c>
      <c r="C50" s="154">
        <v>34</v>
      </c>
      <c r="D50" s="111">
        <f t="shared" si="8"/>
        <v>40</v>
      </c>
      <c r="E50" s="155">
        <f t="shared" si="9"/>
        <v>36</v>
      </c>
      <c r="F50" s="111">
        <f t="shared" si="10"/>
        <v>44</v>
      </c>
      <c r="G50" s="111">
        <f t="shared" si="11"/>
        <v>48</v>
      </c>
      <c r="H50" s="111">
        <v>51</v>
      </c>
      <c r="I50" s="111">
        <f t="shared" si="12"/>
        <v>57</v>
      </c>
      <c r="J50" s="155">
        <f t="shared" si="13"/>
        <v>53</v>
      </c>
      <c r="K50" s="111">
        <v>1</v>
      </c>
      <c r="L50" s="111">
        <f t="shared" si="15"/>
        <v>5</v>
      </c>
      <c r="M50" s="206" t="s">
        <v>87</v>
      </c>
      <c r="N50" s="111">
        <v>10</v>
      </c>
      <c r="O50" s="111">
        <f t="shared" si="16"/>
        <v>14</v>
      </c>
      <c r="P50" s="111">
        <f t="shared" si="17"/>
        <v>20</v>
      </c>
      <c r="Q50" s="155">
        <v>16</v>
      </c>
      <c r="R50" s="111">
        <f t="shared" si="18"/>
        <v>24</v>
      </c>
      <c r="S50" s="111">
        <f t="shared" si="19"/>
        <v>28</v>
      </c>
      <c r="T50" s="156">
        <f t="shared" si="20"/>
        <v>32</v>
      </c>
    </row>
    <row r="51" spans="1:20" ht="18" customHeight="1">
      <c r="A51" s="44">
        <v>7</v>
      </c>
      <c r="B51" s="129" t="s">
        <v>20</v>
      </c>
      <c r="C51" s="135">
        <v>35</v>
      </c>
      <c r="D51" s="108">
        <f t="shared" si="8"/>
        <v>41</v>
      </c>
      <c r="E51" s="107" t="s">
        <v>62</v>
      </c>
      <c r="F51" s="108">
        <f t="shared" si="10"/>
        <v>45</v>
      </c>
      <c r="G51" s="108">
        <f t="shared" si="11"/>
        <v>49</v>
      </c>
      <c r="H51" s="108">
        <v>52</v>
      </c>
      <c r="I51" s="108">
        <f t="shared" si="12"/>
        <v>58</v>
      </c>
      <c r="J51" s="107" t="s">
        <v>82</v>
      </c>
      <c r="K51" s="108">
        <v>2</v>
      </c>
      <c r="L51" s="108">
        <f t="shared" si="15"/>
        <v>6</v>
      </c>
      <c r="M51" s="205"/>
      <c r="N51" s="108">
        <v>11</v>
      </c>
      <c r="O51" s="108">
        <f t="shared" si="16"/>
        <v>15</v>
      </c>
      <c r="P51" s="108">
        <f t="shared" si="17"/>
        <v>21</v>
      </c>
      <c r="Q51" s="107" t="s">
        <v>82</v>
      </c>
      <c r="R51" s="108">
        <f t="shared" si="18"/>
        <v>25</v>
      </c>
      <c r="S51" s="108">
        <f t="shared" si="19"/>
        <v>29</v>
      </c>
      <c r="T51" s="117">
        <f t="shared" si="20"/>
        <v>33</v>
      </c>
    </row>
    <row r="52" spans="1:20" ht="18" customHeight="1">
      <c r="A52" s="44">
        <v>6</v>
      </c>
      <c r="B52" s="129" t="s">
        <v>18</v>
      </c>
      <c r="C52" s="135">
        <v>37</v>
      </c>
      <c r="D52" s="108">
        <f t="shared" si="8"/>
        <v>43</v>
      </c>
      <c r="E52" s="107">
        <f t="shared" si="9"/>
        <v>38</v>
      </c>
      <c r="F52" s="108">
        <f t="shared" si="10"/>
        <v>47</v>
      </c>
      <c r="G52" s="108">
        <f t="shared" si="11"/>
        <v>51</v>
      </c>
      <c r="H52" s="108">
        <v>54</v>
      </c>
      <c r="I52" s="108">
        <v>0</v>
      </c>
      <c r="J52" s="107">
        <f t="shared" si="13"/>
        <v>55</v>
      </c>
      <c r="K52" s="108">
        <f t="shared" si="14"/>
        <v>4</v>
      </c>
      <c r="L52" s="108">
        <f t="shared" si="15"/>
        <v>8</v>
      </c>
      <c r="M52" s="205"/>
      <c r="N52" s="108">
        <v>13</v>
      </c>
      <c r="O52" s="108">
        <f t="shared" si="16"/>
        <v>17</v>
      </c>
      <c r="P52" s="108">
        <f t="shared" si="17"/>
        <v>23</v>
      </c>
      <c r="Q52" s="107">
        <v>18</v>
      </c>
      <c r="R52" s="108">
        <f t="shared" si="18"/>
        <v>27</v>
      </c>
      <c r="S52" s="108">
        <f t="shared" si="19"/>
        <v>31</v>
      </c>
      <c r="T52" s="117">
        <f t="shared" si="20"/>
        <v>35</v>
      </c>
    </row>
    <row r="53" spans="1:20" ht="18" customHeight="1">
      <c r="A53" s="44">
        <v>5</v>
      </c>
      <c r="B53" s="129" t="s">
        <v>16</v>
      </c>
      <c r="C53" s="136">
        <v>39</v>
      </c>
      <c r="D53" s="108">
        <f t="shared" si="8"/>
        <v>45</v>
      </c>
      <c r="E53" s="107" t="s">
        <v>62</v>
      </c>
      <c r="F53" s="108">
        <f t="shared" si="10"/>
        <v>49</v>
      </c>
      <c r="G53" s="108">
        <f t="shared" si="11"/>
        <v>53</v>
      </c>
      <c r="H53" s="127">
        <v>56</v>
      </c>
      <c r="I53" s="108">
        <v>2</v>
      </c>
      <c r="J53" s="126" t="s">
        <v>82</v>
      </c>
      <c r="K53" s="108">
        <f t="shared" si="14"/>
        <v>6</v>
      </c>
      <c r="L53" s="108">
        <f t="shared" si="15"/>
        <v>10</v>
      </c>
      <c r="M53" s="205"/>
      <c r="N53" s="108">
        <v>15</v>
      </c>
      <c r="O53" s="127">
        <f t="shared" si="16"/>
        <v>19</v>
      </c>
      <c r="P53" s="108">
        <f t="shared" si="17"/>
        <v>25</v>
      </c>
      <c r="Q53" s="126" t="s">
        <v>82</v>
      </c>
      <c r="R53" s="108">
        <f t="shared" si="18"/>
        <v>29</v>
      </c>
      <c r="S53" s="108">
        <f t="shared" si="19"/>
        <v>33</v>
      </c>
      <c r="T53" s="117">
        <f t="shared" si="20"/>
        <v>37</v>
      </c>
    </row>
    <row r="54" spans="1:20" ht="18" customHeight="1">
      <c r="A54" s="44">
        <v>4</v>
      </c>
      <c r="B54" s="129" t="s">
        <v>13</v>
      </c>
      <c r="C54" s="135">
        <v>41</v>
      </c>
      <c r="D54" s="108">
        <f t="shared" si="8"/>
        <v>47</v>
      </c>
      <c r="E54" s="107" t="s">
        <v>62</v>
      </c>
      <c r="F54" s="108">
        <f t="shared" si="10"/>
        <v>51</v>
      </c>
      <c r="G54" s="108">
        <f t="shared" si="11"/>
        <v>55</v>
      </c>
      <c r="H54" s="108">
        <v>58</v>
      </c>
      <c r="I54" s="108">
        <v>4</v>
      </c>
      <c r="J54" s="107" t="s">
        <v>82</v>
      </c>
      <c r="K54" s="108">
        <f t="shared" si="14"/>
        <v>8</v>
      </c>
      <c r="L54" s="108">
        <f t="shared" si="15"/>
        <v>12</v>
      </c>
      <c r="M54" s="205"/>
      <c r="N54" s="108">
        <v>17</v>
      </c>
      <c r="O54" s="108">
        <f t="shared" si="16"/>
        <v>21</v>
      </c>
      <c r="P54" s="108">
        <f t="shared" si="17"/>
        <v>27</v>
      </c>
      <c r="Q54" s="107" t="s">
        <v>82</v>
      </c>
      <c r="R54" s="108">
        <f t="shared" si="18"/>
        <v>31</v>
      </c>
      <c r="S54" s="108">
        <f t="shared" si="19"/>
        <v>35</v>
      </c>
      <c r="T54" s="117">
        <f t="shared" si="20"/>
        <v>39</v>
      </c>
    </row>
    <row r="55" spans="1:20" ht="18" customHeight="1">
      <c r="A55" s="44">
        <v>3</v>
      </c>
      <c r="B55" s="129" t="s">
        <v>12</v>
      </c>
      <c r="C55" s="135">
        <v>42</v>
      </c>
      <c r="D55" s="108">
        <f t="shared" si="8"/>
        <v>48</v>
      </c>
      <c r="E55" s="107">
        <v>41</v>
      </c>
      <c r="F55" s="108">
        <f t="shared" si="10"/>
        <v>52</v>
      </c>
      <c r="G55" s="108">
        <f t="shared" si="11"/>
        <v>56</v>
      </c>
      <c r="H55" s="108">
        <v>59</v>
      </c>
      <c r="I55" s="108">
        <v>5</v>
      </c>
      <c r="J55" s="107">
        <f t="shared" si="13"/>
        <v>58</v>
      </c>
      <c r="K55" s="108">
        <f t="shared" si="14"/>
        <v>9</v>
      </c>
      <c r="L55" s="108">
        <f t="shared" si="15"/>
        <v>13</v>
      </c>
      <c r="M55" s="205"/>
      <c r="N55" s="108">
        <v>18</v>
      </c>
      <c r="O55" s="108">
        <f t="shared" si="16"/>
        <v>22</v>
      </c>
      <c r="P55" s="108">
        <f t="shared" si="17"/>
        <v>28</v>
      </c>
      <c r="Q55" s="107">
        <v>21</v>
      </c>
      <c r="R55" s="108">
        <f t="shared" si="18"/>
        <v>32</v>
      </c>
      <c r="S55" s="108">
        <f t="shared" si="19"/>
        <v>36</v>
      </c>
      <c r="T55" s="117">
        <f t="shared" si="20"/>
        <v>40</v>
      </c>
    </row>
    <row r="56" spans="1:20" ht="18" customHeight="1">
      <c r="A56" s="44">
        <v>2</v>
      </c>
      <c r="B56" s="129" t="s">
        <v>11</v>
      </c>
      <c r="C56" s="135">
        <v>44</v>
      </c>
      <c r="D56" s="108">
        <f t="shared" si="8"/>
        <v>50</v>
      </c>
      <c r="E56" s="107" t="s">
        <v>62</v>
      </c>
      <c r="F56" s="108">
        <f t="shared" si="10"/>
        <v>54</v>
      </c>
      <c r="G56" s="108">
        <f t="shared" si="11"/>
        <v>58</v>
      </c>
      <c r="H56" s="108">
        <v>1</v>
      </c>
      <c r="I56" s="108">
        <f t="shared" si="12"/>
        <v>7</v>
      </c>
      <c r="J56" s="107" t="s">
        <v>82</v>
      </c>
      <c r="K56" s="108">
        <f t="shared" si="14"/>
        <v>11</v>
      </c>
      <c r="L56" s="108">
        <f t="shared" si="15"/>
        <v>15</v>
      </c>
      <c r="M56" s="205"/>
      <c r="N56" s="108">
        <v>20</v>
      </c>
      <c r="O56" s="108">
        <f t="shared" si="16"/>
        <v>24</v>
      </c>
      <c r="P56" s="108">
        <f t="shared" si="17"/>
        <v>30</v>
      </c>
      <c r="Q56" s="107" t="s">
        <v>82</v>
      </c>
      <c r="R56" s="108">
        <f t="shared" si="18"/>
        <v>34</v>
      </c>
      <c r="S56" s="108">
        <f t="shared" si="19"/>
        <v>38</v>
      </c>
      <c r="T56" s="117">
        <f t="shared" si="20"/>
        <v>42</v>
      </c>
    </row>
    <row r="57" spans="1:20" ht="18" customHeight="1" thickBot="1">
      <c r="A57" s="48">
        <v>1</v>
      </c>
      <c r="B57" s="149" t="s">
        <v>10</v>
      </c>
      <c r="C57" s="137">
        <v>46</v>
      </c>
      <c r="D57" s="119">
        <f t="shared" si="8"/>
        <v>52</v>
      </c>
      <c r="E57" s="120">
        <f t="shared" si="9"/>
        <v>43</v>
      </c>
      <c r="F57" s="119">
        <f t="shared" si="10"/>
        <v>56</v>
      </c>
      <c r="G57" s="122">
        <v>0.3333333333333333</v>
      </c>
      <c r="H57" s="119">
        <v>3</v>
      </c>
      <c r="I57" s="119">
        <f t="shared" si="12"/>
        <v>9</v>
      </c>
      <c r="J57" s="123">
        <v>0.3333333333333333</v>
      </c>
      <c r="K57" s="119">
        <f t="shared" si="14"/>
        <v>13</v>
      </c>
      <c r="L57" s="119">
        <f t="shared" si="15"/>
        <v>17</v>
      </c>
      <c r="M57" s="207"/>
      <c r="N57" s="119">
        <v>22</v>
      </c>
      <c r="O57" s="119">
        <f t="shared" si="16"/>
        <v>26</v>
      </c>
      <c r="P57" s="119">
        <f t="shared" si="17"/>
        <v>32</v>
      </c>
      <c r="Q57" s="120">
        <v>23</v>
      </c>
      <c r="R57" s="119">
        <f t="shared" si="18"/>
        <v>36</v>
      </c>
      <c r="S57" s="119">
        <f t="shared" si="19"/>
        <v>40</v>
      </c>
      <c r="T57" s="121">
        <f t="shared" si="20"/>
        <v>44</v>
      </c>
    </row>
    <row r="58" spans="1:20" ht="18" customHeight="1" thickBot="1">
      <c r="A58" s="147"/>
      <c r="B58" s="148"/>
      <c r="C58" s="180" t="s">
        <v>92</v>
      </c>
      <c r="D58" s="180" t="s">
        <v>93</v>
      </c>
      <c r="E58" s="180" t="s">
        <v>91</v>
      </c>
      <c r="F58" s="180" t="s">
        <v>94</v>
      </c>
      <c r="G58" s="180"/>
      <c r="H58" s="180" t="s">
        <v>96</v>
      </c>
      <c r="I58" s="180" t="s">
        <v>97</v>
      </c>
      <c r="J58" s="180" t="s">
        <v>95</v>
      </c>
      <c r="K58" s="180" t="s">
        <v>98</v>
      </c>
      <c r="L58" s="180"/>
      <c r="M58" s="180"/>
      <c r="N58" s="180"/>
      <c r="O58" s="180"/>
      <c r="P58" s="138"/>
      <c r="Q58" s="180"/>
      <c r="R58" s="180"/>
      <c r="S58" s="180"/>
      <c r="T58" s="181" t="s">
        <v>90</v>
      </c>
    </row>
    <row r="59" ht="18" customHeight="1" thickBot="1"/>
    <row r="60" spans="1:24" ht="18" customHeight="1" thickBot="1">
      <c r="A60" s="177"/>
      <c r="B60" s="179"/>
      <c r="C60" s="131" t="s">
        <v>90</v>
      </c>
      <c r="D60" s="95"/>
      <c r="E60" s="142"/>
      <c r="F60" s="182"/>
      <c r="G60" s="142"/>
      <c r="H60" s="142"/>
      <c r="I60" s="142"/>
      <c r="J60" s="142"/>
      <c r="K60" s="182"/>
      <c r="L60" s="142"/>
      <c r="M60" s="142"/>
      <c r="N60" s="142" t="s">
        <v>91</v>
      </c>
      <c r="O60" s="142" t="s">
        <v>92</v>
      </c>
      <c r="P60" s="182" t="s">
        <v>93</v>
      </c>
      <c r="Q60" s="142"/>
      <c r="R60" s="142" t="s">
        <v>94</v>
      </c>
      <c r="S60" s="142" t="s">
        <v>95</v>
      </c>
      <c r="T60" s="142" t="s">
        <v>96</v>
      </c>
      <c r="U60" s="182" t="s">
        <v>97</v>
      </c>
      <c r="V60" s="143" t="s">
        <v>98</v>
      </c>
      <c r="W60" s="187"/>
      <c r="X60" s="188"/>
    </row>
    <row r="61" spans="1:22" ht="18" customHeight="1" thickBot="1">
      <c r="A61" s="178"/>
      <c r="B61" s="59"/>
      <c r="C61" s="150" t="s">
        <v>63</v>
      </c>
      <c r="D61" s="150" t="s">
        <v>63</v>
      </c>
      <c r="E61" s="150" t="s">
        <v>63</v>
      </c>
      <c r="F61" s="152" t="s">
        <v>64</v>
      </c>
      <c r="G61" s="150" t="s">
        <v>63</v>
      </c>
      <c r="H61" s="150" t="s">
        <v>63</v>
      </c>
      <c r="I61" s="150" t="s">
        <v>63</v>
      </c>
      <c r="J61" s="150" t="s">
        <v>63</v>
      </c>
      <c r="K61" s="152" t="s">
        <v>64</v>
      </c>
      <c r="L61" s="150" t="s">
        <v>63</v>
      </c>
      <c r="M61" s="150" t="s">
        <v>63</v>
      </c>
      <c r="N61" s="150" t="s">
        <v>63</v>
      </c>
      <c r="O61" s="150" t="s">
        <v>63</v>
      </c>
      <c r="P61" s="152" t="s">
        <v>64</v>
      </c>
      <c r="Q61" s="150" t="s">
        <v>63</v>
      </c>
      <c r="R61" s="150" t="s">
        <v>63</v>
      </c>
      <c r="S61" s="150" t="s">
        <v>63</v>
      </c>
      <c r="T61" s="150" t="s">
        <v>63</v>
      </c>
      <c r="U61" s="152" t="s">
        <v>64</v>
      </c>
      <c r="V61" s="150" t="s">
        <v>63</v>
      </c>
    </row>
    <row r="62" spans="1:22" ht="18" customHeight="1">
      <c r="A62" s="43">
        <v>1</v>
      </c>
      <c r="B62" s="91" t="s">
        <v>10</v>
      </c>
      <c r="C62" s="128">
        <v>0.29444444444444445</v>
      </c>
      <c r="D62" s="29">
        <f aca="true" t="shared" si="21" ref="D62:D87">C91+8</f>
        <v>8</v>
      </c>
      <c r="E62" s="29">
        <f aca="true" t="shared" si="22" ref="E62:E86">C91+15</f>
        <v>15</v>
      </c>
      <c r="F62" s="30">
        <f>D91+18</f>
        <v>18</v>
      </c>
      <c r="G62" s="29">
        <f aca="true" t="shared" si="23" ref="G62:G84">C91+19</f>
        <v>19</v>
      </c>
      <c r="H62" s="29">
        <v>24</v>
      </c>
      <c r="I62" s="29">
        <f aca="true" t="shared" si="24" ref="I62:I80">C91+28</f>
        <v>28</v>
      </c>
      <c r="J62" s="29">
        <f aca="true" t="shared" si="25" ref="J62:J76">C91+35</f>
        <v>35</v>
      </c>
      <c r="K62" s="30">
        <f>E91+38</f>
        <v>38</v>
      </c>
      <c r="L62" s="29">
        <f aca="true" t="shared" si="26" ref="L62:L74">C91+39</f>
        <v>39</v>
      </c>
      <c r="M62" s="29">
        <f>H62+20</f>
        <v>44</v>
      </c>
      <c r="N62" s="29">
        <f>I62+20</f>
        <v>48</v>
      </c>
      <c r="O62" s="29">
        <f>J62+20</f>
        <v>55</v>
      </c>
      <c r="P62" s="192">
        <v>0.33194444444444443</v>
      </c>
      <c r="Q62" s="77">
        <v>0.3326388888888889</v>
      </c>
      <c r="R62" s="77">
        <v>0.3361111111111111</v>
      </c>
      <c r="S62" s="29">
        <v>8</v>
      </c>
      <c r="T62" s="29">
        <v>15</v>
      </c>
      <c r="U62" s="30">
        <v>18</v>
      </c>
      <c r="V62" s="31">
        <v>19</v>
      </c>
    </row>
    <row r="63" spans="1:22" ht="18" customHeight="1">
      <c r="A63" s="44">
        <v>2</v>
      </c>
      <c r="B63" s="129" t="s">
        <v>11</v>
      </c>
      <c r="C63" s="44">
        <f aca="true" t="shared" si="27" ref="C63:C69">C92+4</f>
        <v>6</v>
      </c>
      <c r="D63" s="45">
        <f t="shared" si="21"/>
        <v>10</v>
      </c>
      <c r="E63" s="45">
        <f t="shared" si="22"/>
        <v>17</v>
      </c>
      <c r="F63" s="107" t="s">
        <v>62</v>
      </c>
      <c r="G63" s="45">
        <f t="shared" si="23"/>
        <v>21</v>
      </c>
      <c r="H63" s="45">
        <f aca="true" t="shared" si="28" ref="H63:H82">C92+24</f>
        <v>26</v>
      </c>
      <c r="I63" s="45">
        <f t="shared" si="24"/>
        <v>30</v>
      </c>
      <c r="J63" s="45">
        <f t="shared" si="25"/>
        <v>37</v>
      </c>
      <c r="K63" s="107" t="s">
        <v>62</v>
      </c>
      <c r="L63" s="45">
        <f t="shared" si="26"/>
        <v>41</v>
      </c>
      <c r="M63" s="45">
        <f aca="true" t="shared" si="29" ref="M63:M71">H63+20</f>
        <v>46</v>
      </c>
      <c r="N63" s="45">
        <f aca="true" t="shared" si="30" ref="N63:N87">I63+20</f>
        <v>50</v>
      </c>
      <c r="O63" s="45">
        <f>J63+20</f>
        <v>57</v>
      </c>
      <c r="P63" s="107" t="s">
        <v>62</v>
      </c>
      <c r="Q63" s="45">
        <f aca="true" t="shared" si="31" ref="Q63:Q74">L63-40</f>
        <v>1</v>
      </c>
      <c r="R63" s="45">
        <v>6</v>
      </c>
      <c r="S63" s="45">
        <v>10</v>
      </c>
      <c r="T63" s="45">
        <v>17</v>
      </c>
      <c r="U63" s="107" t="s">
        <v>62</v>
      </c>
      <c r="V63" s="13">
        <v>21</v>
      </c>
    </row>
    <row r="64" spans="1:22" ht="18" customHeight="1">
      <c r="A64" s="44">
        <v>3</v>
      </c>
      <c r="B64" s="129" t="s">
        <v>12</v>
      </c>
      <c r="C64" s="44">
        <f t="shared" si="27"/>
        <v>8</v>
      </c>
      <c r="D64" s="45">
        <f t="shared" si="21"/>
        <v>12</v>
      </c>
      <c r="E64" s="45">
        <f t="shared" si="22"/>
        <v>19</v>
      </c>
      <c r="F64" s="32">
        <f>D93+18</f>
        <v>20</v>
      </c>
      <c r="G64" s="45">
        <f t="shared" si="23"/>
        <v>23</v>
      </c>
      <c r="H64" s="45">
        <f t="shared" si="28"/>
        <v>28</v>
      </c>
      <c r="I64" s="45">
        <f t="shared" si="24"/>
        <v>32</v>
      </c>
      <c r="J64" s="45">
        <f t="shared" si="25"/>
        <v>39</v>
      </c>
      <c r="K64" s="32">
        <f>E93+38</f>
        <v>40</v>
      </c>
      <c r="L64" s="45">
        <f t="shared" si="26"/>
        <v>43</v>
      </c>
      <c r="M64" s="45">
        <f t="shared" si="29"/>
        <v>48</v>
      </c>
      <c r="N64" s="45">
        <f t="shared" si="30"/>
        <v>52</v>
      </c>
      <c r="O64" s="45">
        <f>J64+20</f>
        <v>59</v>
      </c>
      <c r="P64" s="191">
        <v>0.3333333333333333</v>
      </c>
      <c r="Q64" s="45">
        <f t="shared" si="31"/>
        <v>3</v>
      </c>
      <c r="R64" s="45">
        <v>8</v>
      </c>
      <c r="S64" s="45">
        <v>12</v>
      </c>
      <c r="T64" s="45">
        <v>19</v>
      </c>
      <c r="U64" s="32">
        <v>20</v>
      </c>
      <c r="V64" s="13">
        <v>23</v>
      </c>
    </row>
    <row r="65" spans="1:22" ht="18" customHeight="1">
      <c r="A65" s="44">
        <v>4</v>
      </c>
      <c r="B65" s="129" t="s">
        <v>13</v>
      </c>
      <c r="C65" s="44">
        <f t="shared" si="27"/>
        <v>9</v>
      </c>
      <c r="D65" s="45">
        <f t="shared" si="21"/>
        <v>13</v>
      </c>
      <c r="E65" s="45">
        <f t="shared" si="22"/>
        <v>20</v>
      </c>
      <c r="F65" s="107" t="s">
        <v>62</v>
      </c>
      <c r="G65" s="45">
        <f t="shared" si="23"/>
        <v>24</v>
      </c>
      <c r="H65" s="45">
        <f t="shared" si="28"/>
        <v>29</v>
      </c>
      <c r="I65" s="45">
        <f t="shared" si="24"/>
        <v>33</v>
      </c>
      <c r="J65" s="45">
        <f t="shared" si="25"/>
        <v>40</v>
      </c>
      <c r="K65" s="107" t="s">
        <v>62</v>
      </c>
      <c r="L65" s="45">
        <f t="shared" si="26"/>
        <v>44</v>
      </c>
      <c r="M65" s="45">
        <f t="shared" si="29"/>
        <v>49</v>
      </c>
      <c r="N65" s="45">
        <f t="shared" si="30"/>
        <v>53</v>
      </c>
      <c r="O65" s="51">
        <v>0.3333333333333333</v>
      </c>
      <c r="P65" s="107" t="s">
        <v>62</v>
      </c>
      <c r="Q65" s="45">
        <f t="shared" si="31"/>
        <v>4</v>
      </c>
      <c r="R65" s="45">
        <v>9</v>
      </c>
      <c r="S65" s="45">
        <v>13</v>
      </c>
      <c r="T65" s="45">
        <v>20</v>
      </c>
      <c r="U65" s="107" t="s">
        <v>62</v>
      </c>
      <c r="V65" s="13">
        <v>24</v>
      </c>
    </row>
    <row r="66" spans="1:22" ht="18" customHeight="1">
      <c r="A66" s="44">
        <v>5</v>
      </c>
      <c r="B66" s="129" t="s">
        <v>16</v>
      </c>
      <c r="C66" s="44">
        <f t="shared" si="27"/>
        <v>11</v>
      </c>
      <c r="D66" s="45">
        <f t="shared" si="21"/>
        <v>15</v>
      </c>
      <c r="E66" s="175">
        <f t="shared" si="22"/>
        <v>22</v>
      </c>
      <c r="F66" s="126" t="s">
        <v>62</v>
      </c>
      <c r="G66" s="45">
        <f t="shared" si="23"/>
        <v>26</v>
      </c>
      <c r="H66" s="45">
        <f t="shared" si="28"/>
        <v>31</v>
      </c>
      <c r="I66" s="45">
        <f t="shared" si="24"/>
        <v>35</v>
      </c>
      <c r="J66" s="175">
        <f t="shared" si="25"/>
        <v>42</v>
      </c>
      <c r="K66" s="126" t="s">
        <v>62</v>
      </c>
      <c r="L66" s="45">
        <f t="shared" si="26"/>
        <v>46</v>
      </c>
      <c r="M66" s="45">
        <f t="shared" si="29"/>
        <v>51</v>
      </c>
      <c r="N66" s="45">
        <f t="shared" si="30"/>
        <v>55</v>
      </c>
      <c r="O66" s="175">
        <f aca="true" t="shared" si="32" ref="O66:O76">J66-40</f>
        <v>2</v>
      </c>
      <c r="P66" s="126" t="s">
        <v>62</v>
      </c>
      <c r="Q66" s="45">
        <f t="shared" si="31"/>
        <v>6</v>
      </c>
      <c r="R66" s="45">
        <v>11</v>
      </c>
      <c r="S66" s="45">
        <v>15</v>
      </c>
      <c r="T66" s="175">
        <v>22</v>
      </c>
      <c r="U66" s="126" t="s">
        <v>62</v>
      </c>
      <c r="V66" s="13">
        <v>26</v>
      </c>
    </row>
    <row r="67" spans="1:22" ht="18" customHeight="1">
      <c r="A67" s="44">
        <v>6</v>
      </c>
      <c r="B67" s="129" t="s">
        <v>18</v>
      </c>
      <c r="C67" s="44">
        <f t="shared" si="27"/>
        <v>13</v>
      </c>
      <c r="D67" s="45">
        <f t="shared" si="21"/>
        <v>17</v>
      </c>
      <c r="E67" s="45">
        <f t="shared" si="22"/>
        <v>24</v>
      </c>
      <c r="F67" s="32">
        <f>D96+18</f>
        <v>23</v>
      </c>
      <c r="G67" s="45">
        <f t="shared" si="23"/>
        <v>28</v>
      </c>
      <c r="H67" s="45">
        <f t="shared" si="28"/>
        <v>33</v>
      </c>
      <c r="I67" s="45">
        <f t="shared" si="24"/>
        <v>37</v>
      </c>
      <c r="J67" s="45">
        <f t="shared" si="25"/>
        <v>44</v>
      </c>
      <c r="K67" s="32">
        <f>E96+38</f>
        <v>43</v>
      </c>
      <c r="L67" s="45">
        <f t="shared" si="26"/>
        <v>48</v>
      </c>
      <c r="M67" s="45">
        <f t="shared" si="29"/>
        <v>53</v>
      </c>
      <c r="N67" s="45">
        <f t="shared" si="30"/>
        <v>57</v>
      </c>
      <c r="O67" s="45">
        <f t="shared" si="32"/>
        <v>4</v>
      </c>
      <c r="P67" s="32">
        <f aca="true" t="shared" si="33" ref="P67:P80">K67-40</f>
        <v>3</v>
      </c>
      <c r="Q67" s="45">
        <f t="shared" si="31"/>
        <v>8</v>
      </c>
      <c r="R67" s="45">
        <v>13</v>
      </c>
      <c r="S67" s="45">
        <v>17</v>
      </c>
      <c r="T67" s="45">
        <v>24</v>
      </c>
      <c r="U67" s="32">
        <v>23</v>
      </c>
      <c r="V67" s="13">
        <v>28</v>
      </c>
    </row>
    <row r="68" spans="1:22" ht="18" customHeight="1">
      <c r="A68" s="44">
        <v>7</v>
      </c>
      <c r="B68" s="129" t="s">
        <v>20</v>
      </c>
      <c r="C68" s="44">
        <f t="shared" si="27"/>
        <v>14</v>
      </c>
      <c r="D68" s="45">
        <f t="shared" si="21"/>
        <v>18</v>
      </c>
      <c r="E68" s="72">
        <f t="shared" si="22"/>
        <v>25</v>
      </c>
      <c r="F68" s="107" t="s">
        <v>62</v>
      </c>
      <c r="G68" s="45">
        <f t="shared" si="23"/>
        <v>29</v>
      </c>
      <c r="H68" s="45">
        <f t="shared" si="28"/>
        <v>34</v>
      </c>
      <c r="I68" s="45">
        <f t="shared" si="24"/>
        <v>38</v>
      </c>
      <c r="J68" s="45">
        <f t="shared" si="25"/>
        <v>45</v>
      </c>
      <c r="K68" s="107" t="s">
        <v>62</v>
      </c>
      <c r="L68" s="45">
        <f t="shared" si="26"/>
        <v>49</v>
      </c>
      <c r="M68" s="45">
        <f t="shared" si="29"/>
        <v>54</v>
      </c>
      <c r="N68" s="45">
        <f t="shared" si="30"/>
        <v>58</v>
      </c>
      <c r="O68" s="45">
        <f t="shared" si="32"/>
        <v>5</v>
      </c>
      <c r="P68" s="107" t="s">
        <v>62</v>
      </c>
      <c r="Q68" s="45">
        <f t="shared" si="31"/>
        <v>9</v>
      </c>
      <c r="R68" s="45">
        <v>14</v>
      </c>
      <c r="S68" s="45">
        <v>18</v>
      </c>
      <c r="T68" s="45">
        <v>25</v>
      </c>
      <c r="U68" s="107" t="s">
        <v>62</v>
      </c>
      <c r="V68" s="13">
        <v>29</v>
      </c>
    </row>
    <row r="69" spans="1:22" ht="18" customHeight="1" thickBot="1">
      <c r="A69" s="48">
        <v>8</v>
      </c>
      <c r="B69" s="149" t="s">
        <v>22</v>
      </c>
      <c r="C69" s="174">
        <f t="shared" si="27"/>
        <v>16</v>
      </c>
      <c r="D69" s="34">
        <f t="shared" si="21"/>
        <v>20</v>
      </c>
      <c r="E69" s="34">
        <f t="shared" si="22"/>
        <v>27</v>
      </c>
      <c r="F69" s="141">
        <f>D98+18</f>
        <v>25</v>
      </c>
      <c r="G69" s="34">
        <f t="shared" si="23"/>
        <v>31</v>
      </c>
      <c r="H69" s="34">
        <f t="shared" si="28"/>
        <v>36</v>
      </c>
      <c r="I69" s="34">
        <f t="shared" si="24"/>
        <v>40</v>
      </c>
      <c r="J69" s="34">
        <f t="shared" si="25"/>
        <v>47</v>
      </c>
      <c r="K69" s="141">
        <f>E98+38</f>
        <v>45</v>
      </c>
      <c r="L69" s="34">
        <f t="shared" si="26"/>
        <v>51</v>
      </c>
      <c r="M69" s="34">
        <f t="shared" si="29"/>
        <v>56</v>
      </c>
      <c r="N69" s="190">
        <v>0.3333333333333333</v>
      </c>
      <c r="O69" s="34">
        <f t="shared" si="32"/>
        <v>7</v>
      </c>
      <c r="P69" s="141">
        <f t="shared" si="33"/>
        <v>5</v>
      </c>
      <c r="Q69" s="34">
        <f t="shared" si="31"/>
        <v>11</v>
      </c>
      <c r="R69" s="34">
        <v>16</v>
      </c>
      <c r="S69" s="34">
        <v>20</v>
      </c>
      <c r="T69" s="34">
        <v>27</v>
      </c>
      <c r="U69" s="141">
        <v>25</v>
      </c>
      <c r="V69" s="25">
        <v>31</v>
      </c>
    </row>
    <row r="70" spans="1:22" ht="18" customHeight="1" thickBot="1">
      <c r="A70" s="40">
        <v>9</v>
      </c>
      <c r="B70" s="92" t="s">
        <v>5</v>
      </c>
      <c r="C70" s="183">
        <v>0.30416666666666664</v>
      </c>
      <c r="D70" s="37">
        <f t="shared" si="21"/>
        <v>22</v>
      </c>
      <c r="E70" s="37">
        <f t="shared" si="22"/>
        <v>29</v>
      </c>
      <c r="F70" s="38">
        <f>D99+18</f>
        <v>27</v>
      </c>
      <c r="G70" s="37">
        <f t="shared" si="23"/>
        <v>33</v>
      </c>
      <c r="H70" s="37">
        <f t="shared" si="28"/>
        <v>38</v>
      </c>
      <c r="I70" s="37">
        <f t="shared" si="24"/>
        <v>42</v>
      </c>
      <c r="J70" s="37">
        <f t="shared" si="25"/>
        <v>49</v>
      </c>
      <c r="K70" s="38">
        <f>E99+38</f>
        <v>47</v>
      </c>
      <c r="L70" s="37">
        <f t="shared" si="26"/>
        <v>53</v>
      </c>
      <c r="M70" s="37">
        <f t="shared" si="29"/>
        <v>58</v>
      </c>
      <c r="N70" s="186">
        <v>0.3347222222222222</v>
      </c>
      <c r="O70" s="37">
        <f t="shared" si="32"/>
        <v>9</v>
      </c>
      <c r="P70" s="38">
        <f t="shared" si="33"/>
        <v>7</v>
      </c>
      <c r="Q70" s="37">
        <f t="shared" si="31"/>
        <v>13</v>
      </c>
      <c r="R70" s="37">
        <v>18</v>
      </c>
      <c r="S70" s="37">
        <v>22</v>
      </c>
      <c r="T70" s="37">
        <v>29</v>
      </c>
      <c r="U70" s="38">
        <v>27</v>
      </c>
      <c r="V70" s="39">
        <v>33</v>
      </c>
    </row>
    <row r="71" spans="1:22" ht="18" customHeight="1">
      <c r="A71" s="43">
        <v>10</v>
      </c>
      <c r="B71" s="91" t="s">
        <v>24</v>
      </c>
      <c r="C71" s="87">
        <f aca="true" t="shared" si="34" ref="C71:C87">C100+4</f>
        <v>19</v>
      </c>
      <c r="D71" s="35">
        <f t="shared" si="21"/>
        <v>23</v>
      </c>
      <c r="E71" s="35">
        <f t="shared" si="22"/>
        <v>30</v>
      </c>
      <c r="F71" s="140">
        <f>D100+18</f>
        <v>28</v>
      </c>
      <c r="G71" s="35">
        <f t="shared" si="23"/>
        <v>34</v>
      </c>
      <c r="H71" s="35">
        <f t="shared" si="28"/>
        <v>39</v>
      </c>
      <c r="I71" s="35">
        <f t="shared" si="24"/>
        <v>43</v>
      </c>
      <c r="J71" s="35">
        <f t="shared" si="25"/>
        <v>50</v>
      </c>
      <c r="K71" s="140">
        <f>E100+38</f>
        <v>48</v>
      </c>
      <c r="L71" s="35">
        <f t="shared" si="26"/>
        <v>54</v>
      </c>
      <c r="M71" s="35">
        <f t="shared" si="29"/>
        <v>59</v>
      </c>
      <c r="N71" s="74">
        <f aca="true" t="shared" si="35" ref="N71:N79">I71-40</f>
        <v>3</v>
      </c>
      <c r="O71" s="35">
        <f t="shared" si="32"/>
        <v>10</v>
      </c>
      <c r="P71" s="140">
        <f t="shared" si="33"/>
        <v>8</v>
      </c>
      <c r="Q71" s="35">
        <f t="shared" si="31"/>
        <v>14</v>
      </c>
      <c r="R71" s="35">
        <v>19</v>
      </c>
      <c r="S71" s="35">
        <v>23</v>
      </c>
      <c r="T71" s="35">
        <v>30</v>
      </c>
      <c r="U71" s="140">
        <v>28</v>
      </c>
      <c r="V71" s="36">
        <v>34</v>
      </c>
    </row>
    <row r="72" spans="1:22" ht="18" customHeight="1">
      <c r="A72" s="44">
        <v>11</v>
      </c>
      <c r="B72" s="129" t="s">
        <v>27</v>
      </c>
      <c r="C72" s="44">
        <f t="shared" si="34"/>
        <v>20</v>
      </c>
      <c r="D72" s="45">
        <f t="shared" si="21"/>
        <v>24</v>
      </c>
      <c r="E72" s="45">
        <f t="shared" si="22"/>
        <v>31</v>
      </c>
      <c r="F72" s="32">
        <f>D101+18</f>
        <v>29</v>
      </c>
      <c r="G72" s="45">
        <f t="shared" si="23"/>
        <v>35</v>
      </c>
      <c r="H72" s="45">
        <f t="shared" si="28"/>
        <v>40</v>
      </c>
      <c r="I72" s="45">
        <f t="shared" si="24"/>
        <v>44</v>
      </c>
      <c r="J72" s="45">
        <f t="shared" si="25"/>
        <v>51</v>
      </c>
      <c r="K72" s="32">
        <f>E101+38</f>
        <v>49</v>
      </c>
      <c r="L72" s="45">
        <f t="shared" si="26"/>
        <v>55</v>
      </c>
      <c r="M72" s="51">
        <v>0.3333333333333333</v>
      </c>
      <c r="N72" s="73">
        <f t="shared" si="35"/>
        <v>4</v>
      </c>
      <c r="O72" s="45">
        <f t="shared" si="32"/>
        <v>11</v>
      </c>
      <c r="P72" s="32">
        <f t="shared" si="33"/>
        <v>9</v>
      </c>
      <c r="Q72" s="45">
        <f t="shared" si="31"/>
        <v>15</v>
      </c>
      <c r="R72" s="45">
        <v>20</v>
      </c>
      <c r="S72" s="45">
        <v>24</v>
      </c>
      <c r="T72" s="45">
        <v>31</v>
      </c>
      <c r="U72" s="32">
        <v>29</v>
      </c>
      <c r="V72" s="13">
        <v>35</v>
      </c>
    </row>
    <row r="73" spans="1:22" ht="18" customHeight="1">
      <c r="A73" s="44">
        <v>12</v>
      </c>
      <c r="B73" s="129" t="s">
        <v>29</v>
      </c>
      <c r="C73" s="44">
        <f t="shared" si="34"/>
        <v>22</v>
      </c>
      <c r="D73" s="45">
        <f t="shared" si="21"/>
        <v>26</v>
      </c>
      <c r="E73" s="45">
        <f t="shared" si="22"/>
        <v>33</v>
      </c>
      <c r="F73" s="107" t="s">
        <v>62</v>
      </c>
      <c r="G73" s="45">
        <f t="shared" si="23"/>
        <v>37</v>
      </c>
      <c r="H73" s="45">
        <f t="shared" si="28"/>
        <v>42</v>
      </c>
      <c r="I73" s="45">
        <f t="shared" si="24"/>
        <v>46</v>
      </c>
      <c r="J73" s="45">
        <f t="shared" si="25"/>
        <v>53</v>
      </c>
      <c r="K73" s="107" t="s">
        <v>62</v>
      </c>
      <c r="L73" s="45">
        <f t="shared" si="26"/>
        <v>57</v>
      </c>
      <c r="M73" s="45">
        <f aca="true" t="shared" si="36" ref="M73:M82">H73-40</f>
        <v>2</v>
      </c>
      <c r="N73" s="73">
        <f t="shared" si="35"/>
        <v>6</v>
      </c>
      <c r="O73" s="45">
        <f t="shared" si="32"/>
        <v>13</v>
      </c>
      <c r="P73" s="107" t="s">
        <v>62</v>
      </c>
      <c r="Q73" s="45">
        <f t="shared" si="31"/>
        <v>17</v>
      </c>
      <c r="R73" s="45">
        <v>22</v>
      </c>
      <c r="S73" s="45">
        <v>26</v>
      </c>
      <c r="T73" s="45">
        <v>33</v>
      </c>
      <c r="U73" s="107" t="s">
        <v>62</v>
      </c>
      <c r="V73" s="13">
        <v>37</v>
      </c>
    </row>
    <row r="74" spans="1:22" ht="18" customHeight="1">
      <c r="A74" s="44">
        <v>13</v>
      </c>
      <c r="B74" s="129" t="s">
        <v>31</v>
      </c>
      <c r="C74" s="44">
        <f t="shared" si="34"/>
        <v>24</v>
      </c>
      <c r="D74" s="45">
        <f t="shared" si="21"/>
        <v>28</v>
      </c>
      <c r="E74" s="45">
        <f t="shared" si="22"/>
        <v>35</v>
      </c>
      <c r="F74" s="32">
        <f>D103+18</f>
        <v>31</v>
      </c>
      <c r="G74" s="45">
        <f t="shared" si="23"/>
        <v>39</v>
      </c>
      <c r="H74" s="45">
        <f t="shared" si="28"/>
        <v>44</v>
      </c>
      <c r="I74" s="45">
        <f t="shared" si="24"/>
        <v>48</v>
      </c>
      <c r="J74" s="45">
        <f t="shared" si="25"/>
        <v>55</v>
      </c>
      <c r="K74" s="32">
        <f>E103+38</f>
        <v>51</v>
      </c>
      <c r="L74" s="45">
        <f t="shared" si="26"/>
        <v>59</v>
      </c>
      <c r="M74" s="45">
        <f t="shared" si="36"/>
        <v>4</v>
      </c>
      <c r="N74" s="73">
        <f t="shared" si="35"/>
        <v>8</v>
      </c>
      <c r="O74" s="45">
        <f t="shared" si="32"/>
        <v>15</v>
      </c>
      <c r="P74" s="32">
        <f t="shared" si="33"/>
        <v>11</v>
      </c>
      <c r="Q74" s="45">
        <f t="shared" si="31"/>
        <v>19</v>
      </c>
      <c r="R74" s="45">
        <v>24</v>
      </c>
      <c r="S74" s="45">
        <v>28</v>
      </c>
      <c r="T74" s="45">
        <v>35</v>
      </c>
      <c r="U74" s="32">
        <v>31</v>
      </c>
      <c r="V74" s="13">
        <v>39</v>
      </c>
    </row>
    <row r="75" spans="1:22" ht="18" customHeight="1">
      <c r="A75" s="44">
        <v>14</v>
      </c>
      <c r="B75" s="129" t="s">
        <v>33</v>
      </c>
      <c r="C75" s="44">
        <f t="shared" si="34"/>
        <v>26</v>
      </c>
      <c r="D75" s="45">
        <f t="shared" si="21"/>
        <v>30</v>
      </c>
      <c r="E75" s="45">
        <f t="shared" si="22"/>
        <v>37</v>
      </c>
      <c r="F75" s="107" t="s">
        <v>62</v>
      </c>
      <c r="G75" s="45">
        <f t="shared" si="23"/>
        <v>41</v>
      </c>
      <c r="H75" s="45">
        <f t="shared" si="28"/>
        <v>46</v>
      </c>
      <c r="I75" s="45">
        <f t="shared" si="24"/>
        <v>50</v>
      </c>
      <c r="J75" s="45">
        <f t="shared" si="25"/>
        <v>57</v>
      </c>
      <c r="K75" s="107" t="s">
        <v>62</v>
      </c>
      <c r="L75" s="45">
        <v>1</v>
      </c>
      <c r="M75" s="45">
        <f t="shared" si="36"/>
        <v>6</v>
      </c>
      <c r="N75" s="73">
        <f t="shared" si="35"/>
        <v>10</v>
      </c>
      <c r="O75" s="45">
        <f t="shared" si="32"/>
        <v>17</v>
      </c>
      <c r="P75" s="107" t="s">
        <v>62</v>
      </c>
      <c r="Q75" s="45">
        <f>L75+20</f>
        <v>21</v>
      </c>
      <c r="R75" s="45">
        <v>26</v>
      </c>
      <c r="S75" s="45">
        <v>30</v>
      </c>
      <c r="T75" s="45">
        <v>37</v>
      </c>
      <c r="U75" s="107" t="s">
        <v>62</v>
      </c>
      <c r="V75" s="13">
        <v>41</v>
      </c>
    </row>
    <row r="76" spans="1:22" ht="18" customHeight="1">
      <c r="A76" s="44">
        <v>15</v>
      </c>
      <c r="B76" s="129" t="s">
        <v>34</v>
      </c>
      <c r="C76" s="44">
        <f t="shared" si="34"/>
        <v>27</v>
      </c>
      <c r="D76" s="45">
        <f t="shared" si="21"/>
        <v>31</v>
      </c>
      <c r="E76" s="45">
        <f t="shared" si="22"/>
        <v>38</v>
      </c>
      <c r="F76" s="32">
        <f>D105+18</f>
        <v>33</v>
      </c>
      <c r="G76" s="45">
        <f t="shared" si="23"/>
        <v>42</v>
      </c>
      <c r="H76" s="45">
        <f t="shared" si="28"/>
        <v>47</v>
      </c>
      <c r="I76" s="45">
        <f t="shared" si="24"/>
        <v>51</v>
      </c>
      <c r="J76" s="45">
        <f t="shared" si="25"/>
        <v>58</v>
      </c>
      <c r="K76" s="32">
        <f>E105+38</f>
        <v>53</v>
      </c>
      <c r="L76" s="45">
        <v>2</v>
      </c>
      <c r="M76" s="45">
        <f t="shared" si="36"/>
        <v>7</v>
      </c>
      <c r="N76" s="73">
        <f t="shared" si="35"/>
        <v>11</v>
      </c>
      <c r="O76" s="45">
        <f t="shared" si="32"/>
        <v>18</v>
      </c>
      <c r="P76" s="32">
        <f t="shared" si="33"/>
        <v>13</v>
      </c>
      <c r="Q76" s="45">
        <f aca="true" t="shared" si="37" ref="Q76:Q87">L76+20</f>
        <v>22</v>
      </c>
      <c r="R76" s="45">
        <v>27</v>
      </c>
      <c r="S76" s="45">
        <v>31</v>
      </c>
      <c r="T76" s="45">
        <v>38</v>
      </c>
      <c r="U76" s="32">
        <v>33</v>
      </c>
      <c r="V76" s="13">
        <v>42</v>
      </c>
    </row>
    <row r="77" spans="1:22" ht="18" customHeight="1">
      <c r="A77" s="44">
        <v>16</v>
      </c>
      <c r="B77" s="129" t="s">
        <v>36</v>
      </c>
      <c r="C77" s="44">
        <f t="shared" si="34"/>
        <v>29</v>
      </c>
      <c r="D77" s="45">
        <f t="shared" si="21"/>
        <v>33</v>
      </c>
      <c r="E77" s="45">
        <f t="shared" si="22"/>
        <v>40</v>
      </c>
      <c r="F77" s="107" t="s">
        <v>62</v>
      </c>
      <c r="G77" s="45">
        <f t="shared" si="23"/>
        <v>44</v>
      </c>
      <c r="H77" s="45">
        <f t="shared" si="28"/>
        <v>49</v>
      </c>
      <c r="I77" s="45">
        <f t="shared" si="24"/>
        <v>53</v>
      </c>
      <c r="J77" s="51">
        <v>0.3333333333333333</v>
      </c>
      <c r="K77" s="107" t="s">
        <v>62</v>
      </c>
      <c r="L77" s="45">
        <v>4</v>
      </c>
      <c r="M77" s="45">
        <f t="shared" si="36"/>
        <v>9</v>
      </c>
      <c r="N77" s="73">
        <f t="shared" si="35"/>
        <v>13</v>
      </c>
      <c r="O77" s="45">
        <v>20</v>
      </c>
      <c r="P77" s="107" t="s">
        <v>62</v>
      </c>
      <c r="Q77" s="45">
        <f t="shared" si="37"/>
        <v>24</v>
      </c>
      <c r="R77" s="45">
        <v>29</v>
      </c>
      <c r="S77" s="45">
        <v>33</v>
      </c>
      <c r="T77" s="45">
        <v>40</v>
      </c>
      <c r="U77" s="107" t="s">
        <v>62</v>
      </c>
      <c r="V77" s="13">
        <v>44</v>
      </c>
    </row>
    <row r="78" spans="1:22" ht="18" customHeight="1">
      <c r="A78" s="44">
        <v>17</v>
      </c>
      <c r="B78" s="129" t="s">
        <v>38</v>
      </c>
      <c r="C78" s="44">
        <f t="shared" si="34"/>
        <v>31</v>
      </c>
      <c r="D78" s="66">
        <f t="shared" si="21"/>
        <v>35</v>
      </c>
      <c r="E78" s="45">
        <f t="shared" si="22"/>
        <v>42</v>
      </c>
      <c r="F78" s="71">
        <f>D107+18</f>
        <v>35</v>
      </c>
      <c r="G78" s="45">
        <f t="shared" si="23"/>
        <v>46</v>
      </c>
      <c r="H78" s="45">
        <f t="shared" si="28"/>
        <v>51</v>
      </c>
      <c r="I78" s="66">
        <f t="shared" si="24"/>
        <v>55</v>
      </c>
      <c r="J78" s="51">
        <v>0.3347222222222222</v>
      </c>
      <c r="K78" s="71">
        <f>E107+38</f>
        <v>55</v>
      </c>
      <c r="L78" s="45">
        <v>6</v>
      </c>
      <c r="M78" s="45">
        <f t="shared" si="36"/>
        <v>11</v>
      </c>
      <c r="N78" s="70">
        <f t="shared" si="35"/>
        <v>15</v>
      </c>
      <c r="O78" s="45">
        <v>22</v>
      </c>
      <c r="P78" s="71">
        <f t="shared" si="33"/>
        <v>15</v>
      </c>
      <c r="Q78" s="45">
        <f t="shared" si="37"/>
        <v>26</v>
      </c>
      <c r="R78" s="45">
        <v>31</v>
      </c>
      <c r="S78" s="66">
        <v>35</v>
      </c>
      <c r="T78" s="45">
        <v>42</v>
      </c>
      <c r="U78" s="71">
        <v>35</v>
      </c>
      <c r="V78" s="13">
        <v>46</v>
      </c>
    </row>
    <row r="79" spans="1:22" ht="18" customHeight="1">
      <c r="A79" s="44">
        <v>18</v>
      </c>
      <c r="B79" s="129" t="s">
        <v>40</v>
      </c>
      <c r="C79" s="44">
        <f t="shared" si="34"/>
        <v>33</v>
      </c>
      <c r="D79" s="45">
        <f t="shared" si="21"/>
        <v>37</v>
      </c>
      <c r="E79" s="45">
        <f t="shared" si="22"/>
        <v>44</v>
      </c>
      <c r="F79" s="107" t="s">
        <v>62</v>
      </c>
      <c r="G79" s="45">
        <f t="shared" si="23"/>
        <v>48</v>
      </c>
      <c r="H79" s="45">
        <f t="shared" si="28"/>
        <v>53</v>
      </c>
      <c r="I79" s="45">
        <f t="shared" si="24"/>
        <v>57</v>
      </c>
      <c r="J79" s="45">
        <v>4</v>
      </c>
      <c r="K79" s="107" t="s">
        <v>62</v>
      </c>
      <c r="L79" s="108">
        <v>8</v>
      </c>
      <c r="M79" s="45">
        <f t="shared" si="36"/>
        <v>13</v>
      </c>
      <c r="N79" s="73">
        <f t="shared" si="35"/>
        <v>17</v>
      </c>
      <c r="O79" s="45">
        <f aca="true" t="shared" si="38" ref="O79:O87">J79+20</f>
        <v>24</v>
      </c>
      <c r="P79" s="107" t="s">
        <v>62</v>
      </c>
      <c r="Q79" s="45">
        <f t="shared" si="37"/>
        <v>28</v>
      </c>
      <c r="R79" s="45">
        <v>33</v>
      </c>
      <c r="S79" s="45">
        <v>37</v>
      </c>
      <c r="T79" s="45">
        <v>44</v>
      </c>
      <c r="U79" s="107" t="s">
        <v>62</v>
      </c>
      <c r="V79" s="13">
        <v>48</v>
      </c>
    </row>
    <row r="80" spans="1:22" ht="18" customHeight="1">
      <c r="A80" s="44">
        <v>19</v>
      </c>
      <c r="B80" s="129" t="s">
        <v>42</v>
      </c>
      <c r="C80" s="44">
        <f t="shared" si="34"/>
        <v>35</v>
      </c>
      <c r="D80" s="45">
        <f t="shared" si="21"/>
        <v>39</v>
      </c>
      <c r="E80" s="45">
        <f t="shared" si="22"/>
        <v>46</v>
      </c>
      <c r="F80" s="32">
        <f>D109+18</f>
        <v>38</v>
      </c>
      <c r="G80" s="45">
        <f t="shared" si="23"/>
        <v>50</v>
      </c>
      <c r="H80" s="45">
        <f t="shared" si="28"/>
        <v>55</v>
      </c>
      <c r="I80" s="45">
        <f t="shared" si="24"/>
        <v>59</v>
      </c>
      <c r="J80" s="45">
        <v>6</v>
      </c>
      <c r="K80" s="32">
        <f>E109+38</f>
        <v>58</v>
      </c>
      <c r="L80" s="45">
        <v>10</v>
      </c>
      <c r="M80" s="45">
        <f t="shared" si="36"/>
        <v>15</v>
      </c>
      <c r="N80" s="73">
        <f>I80-40</f>
        <v>19</v>
      </c>
      <c r="O80" s="45">
        <f t="shared" si="38"/>
        <v>26</v>
      </c>
      <c r="P80" s="32">
        <f t="shared" si="33"/>
        <v>18</v>
      </c>
      <c r="Q80" s="45">
        <f t="shared" si="37"/>
        <v>30</v>
      </c>
      <c r="R80" s="45">
        <v>35</v>
      </c>
      <c r="S80" s="45">
        <v>39</v>
      </c>
      <c r="T80" s="45">
        <v>46</v>
      </c>
      <c r="U80" s="32">
        <v>38</v>
      </c>
      <c r="V80" s="13">
        <v>50</v>
      </c>
    </row>
    <row r="81" spans="1:22" ht="18" customHeight="1">
      <c r="A81" s="44">
        <v>20</v>
      </c>
      <c r="B81" s="129" t="s">
        <v>44</v>
      </c>
      <c r="C81" s="44">
        <f t="shared" si="34"/>
        <v>37</v>
      </c>
      <c r="D81" s="45">
        <f t="shared" si="21"/>
        <v>41</v>
      </c>
      <c r="E81" s="45">
        <f t="shared" si="22"/>
        <v>48</v>
      </c>
      <c r="F81" s="107" t="s">
        <v>62</v>
      </c>
      <c r="G81" s="45">
        <f t="shared" si="23"/>
        <v>52</v>
      </c>
      <c r="H81" s="45">
        <f t="shared" si="28"/>
        <v>57</v>
      </c>
      <c r="I81" s="45">
        <v>1</v>
      </c>
      <c r="J81" s="45">
        <v>8</v>
      </c>
      <c r="K81" s="107" t="s">
        <v>62</v>
      </c>
      <c r="L81" s="45">
        <v>12</v>
      </c>
      <c r="M81" s="45">
        <f t="shared" si="36"/>
        <v>17</v>
      </c>
      <c r="N81" s="45">
        <f t="shared" si="30"/>
        <v>21</v>
      </c>
      <c r="O81" s="45">
        <f t="shared" si="38"/>
        <v>28</v>
      </c>
      <c r="P81" s="107" t="s">
        <v>62</v>
      </c>
      <c r="Q81" s="45">
        <f t="shared" si="37"/>
        <v>32</v>
      </c>
      <c r="R81" s="45">
        <v>37</v>
      </c>
      <c r="S81" s="45">
        <v>41</v>
      </c>
      <c r="T81" s="45">
        <v>48</v>
      </c>
      <c r="U81" s="107" t="s">
        <v>62</v>
      </c>
      <c r="V81" s="13">
        <v>52</v>
      </c>
    </row>
    <row r="82" spans="1:22" ht="18" customHeight="1">
      <c r="A82" s="44">
        <v>21</v>
      </c>
      <c r="B82" s="129" t="s">
        <v>45</v>
      </c>
      <c r="C82" s="44">
        <f t="shared" si="34"/>
        <v>39</v>
      </c>
      <c r="D82" s="45">
        <f t="shared" si="21"/>
        <v>43</v>
      </c>
      <c r="E82" s="45">
        <f t="shared" si="22"/>
        <v>50</v>
      </c>
      <c r="F82" s="107" t="s">
        <v>62</v>
      </c>
      <c r="G82" s="45">
        <f t="shared" si="23"/>
        <v>54</v>
      </c>
      <c r="H82" s="45">
        <f t="shared" si="28"/>
        <v>59</v>
      </c>
      <c r="I82" s="45">
        <v>3</v>
      </c>
      <c r="J82" s="45">
        <v>10</v>
      </c>
      <c r="K82" s="107" t="s">
        <v>62</v>
      </c>
      <c r="L82" s="45">
        <v>14</v>
      </c>
      <c r="M82" s="45">
        <f t="shared" si="36"/>
        <v>19</v>
      </c>
      <c r="N82" s="45">
        <f t="shared" si="30"/>
        <v>23</v>
      </c>
      <c r="O82" s="45">
        <f t="shared" si="38"/>
        <v>30</v>
      </c>
      <c r="P82" s="107" t="s">
        <v>62</v>
      </c>
      <c r="Q82" s="45">
        <f t="shared" si="37"/>
        <v>34</v>
      </c>
      <c r="R82" s="45">
        <v>39</v>
      </c>
      <c r="S82" s="45">
        <v>43</v>
      </c>
      <c r="T82" s="45">
        <v>50</v>
      </c>
      <c r="U82" s="107" t="s">
        <v>62</v>
      </c>
      <c r="V82" s="13">
        <v>54</v>
      </c>
    </row>
    <row r="83" spans="1:22" ht="18" customHeight="1">
      <c r="A83" s="44">
        <v>22</v>
      </c>
      <c r="B83" s="129" t="s">
        <v>47</v>
      </c>
      <c r="C83" s="176">
        <f t="shared" si="34"/>
        <v>42</v>
      </c>
      <c r="D83" s="45">
        <f t="shared" si="21"/>
        <v>46</v>
      </c>
      <c r="E83" s="45">
        <f t="shared" si="22"/>
        <v>53</v>
      </c>
      <c r="F83" s="71">
        <f>D112+18</f>
        <v>42</v>
      </c>
      <c r="G83" s="45">
        <f t="shared" si="23"/>
        <v>57</v>
      </c>
      <c r="H83" s="66">
        <v>2</v>
      </c>
      <c r="I83" s="45">
        <v>6</v>
      </c>
      <c r="J83" s="45">
        <v>13</v>
      </c>
      <c r="K83" s="71">
        <v>2</v>
      </c>
      <c r="L83" s="45">
        <v>17</v>
      </c>
      <c r="M83" s="66">
        <f>H83+20</f>
        <v>22</v>
      </c>
      <c r="N83" s="45">
        <f t="shared" si="30"/>
        <v>26</v>
      </c>
      <c r="O83" s="45">
        <f t="shared" si="38"/>
        <v>33</v>
      </c>
      <c r="P83" s="71">
        <f>K83+20</f>
        <v>22</v>
      </c>
      <c r="Q83" s="45">
        <f t="shared" si="37"/>
        <v>37</v>
      </c>
      <c r="R83" s="66">
        <v>42</v>
      </c>
      <c r="S83" s="45">
        <v>46</v>
      </c>
      <c r="T83" s="45">
        <v>53</v>
      </c>
      <c r="U83" s="71">
        <v>42</v>
      </c>
      <c r="V83" s="13">
        <v>57</v>
      </c>
    </row>
    <row r="84" spans="1:22" ht="18" customHeight="1">
      <c r="A84" s="44">
        <v>23</v>
      </c>
      <c r="B84" s="129" t="s">
        <v>48</v>
      </c>
      <c r="C84" s="44">
        <f t="shared" si="34"/>
        <v>44</v>
      </c>
      <c r="D84" s="45">
        <f t="shared" si="21"/>
        <v>48</v>
      </c>
      <c r="E84" s="45">
        <f t="shared" si="22"/>
        <v>55</v>
      </c>
      <c r="F84" s="107" t="s">
        <v>62</v>
      </c>
      <c r="G84" s="45">
        <f t="shared" si="23"/>
        <v>59</v>
      </c>
      <c r="H84" s="45">
        <v>4</v>
      </c>
      <c r="I84" s="45">
        <v>8</v>
      </c>
      <c r="J84" s="45">
        <v>15</v>
      </c>
      <c r="K84" s="107" t="s">
        <v>62</v>
      </c>
      <c r="L84" s="45">
        <v>19</v>
      </c>
      <c r="M84" s="45">
        <f>H84+20</f>
        <v>24</v>
      </c>
      <c r="N84" s="45">
        <f t="shared" si="30"/>
        <v>28</v>
      </c>
      <c r="O84" s="45">
        <f t="shared" si="38"/>
        <v>35</v>
      </c>
      <c r="P84" s="107" t="s">
        <v>62</v>
      </c>
      <c r="Q84" s="45">
        <f t="shared" si="37"/>
        <v>39</v>
      </c>
      <c r="R84" s="45">
        <v>44</v>
      </c>
      <c r="S84" s="45">
        <v>48</v>
      </c>
      <c r="T84" s="45">
        <v>55</v>
      </c>
      <c r="U84" s="107" t="s">
        <v>62</v>
      </c>
      <c r="V84" s="13">
        <v>59</v>
      </c>
    </row>
    <row r="85" spans="1:22" ht="18" customHeight="1">
      <c r="A85" s="44">
        <v>24</v>
      </c>
      <c r="B85" s="129" t="s">
        <v>50</v>
      </c>
      <c r="C85" s="44">
        <f t="shared" si="34"/>
        <v>46</v>
      </c>
      <c r="D85" s="45">
        <f t="shared" si="21"/>
        <v>50</v>
      </c>
      <c r="E85" s="45">
        <f t="shared" si="22"/>
        <v>57</v>
      </c>
      <c r="F85" s="107" t="s">
        <v>62</v>
      </c>
      <c r="G85" s="45">
        <v>1</v>
      </c>
      <c r="H85" s="45">
        <v>6</v>
      </c>
      <c r="I85" s="45">
        <v>10</v>
      </c>
      <c r="J85" s="45">
        <v>17</v>
      </c>
      <c r="K85" s="107" t="s">
        <v>62</v>
      </c>
      <c r="L85" s="45">
        <v>21</v>
      </c>
      <c r="M85" s="45">
        <f>H85+20</f>
        <v>26</v>
      </c>
      <c r="N85" s="45">
        <f t="shared" si="30"/>
        <v>30</v>
      </c>
      <c r="O85" s="45">
        <f t="shared" si="38"/>
        <v>37</v>
      </c>
      <c r="P85" s="107" t="s">
        <v>62</v>
      </c>
      <c r="Q85" s="45">
        <f t="shared" si="37"/>
        <v>41</v>
      </c>
      <c r="R85" s="45">
        <v>46</v>
      </c>
      <c r="S85" s="45">
        <v>50</v>
      </c>
      <c r="T85" s="45">
        <v>57</v>
      </c>
      <c r="U85" s="107" t="s">
        <v>62</v>
      </c>
      <c r="V85" s="189">
        <v>0.3756944444444445</v>
      </c>
    </row>
    <row r="86" spans="1:22" ht="18" customHeight="1">
      <c r="A86" s="44">
        <v>25</v>
      </c>
      <c r="B86" s="129" t="s">
        <v>52</v>
      </c>
      <c r="C86" s="44">
        <f t="shared" si="34"/>
        <v>48</v>
      </c>
      <c r="D86" s="45">
        <f t="shared" si="21"/>
        <v>52</v>
      </c>
      <c r="E86" s="45">
        <f t="shared" si="22"/>
        <v>59</v>
      </c>
      <c r="F86" s="32">
        <f>D115+18</f>
        <v>45</v>
      </c>
      <c r="G86" s="45">
        <v>3</v>
      </c>
      <c r="H86" s="45">
        <v>8</v>
      </c>
      <c r="I86" s="45">
        <v>12</v>
      </c>
      <c r="J86" s="45">
        <v>19</v>
      </c>
      <c r="K86" s="32">
        <v>5</v>
      </c>
      <c r="L86" s="45">
        <v>23</v>
      </c>
      <c r="M86" s="45">
        <f>H86+20</f>
        <v>28</v>
      </c>
      <c r="N86" s="45">
        <f t="shared" si="30"/>
        <v>32</v>
      </c>
      <c r="O86" s="45">
        <f t="shared" si="38"/>
        <v>39</v>
      </c>
      <c r="P86" s="32">
        <f>K86+20</f>
        <v>25</v>
      </c>
      <c r="Q86" s="45">
        <f t="shared" si="37"/>
        <v>43</v>
      </c>
      <c r="R86" s="45">
        <v>48</v>
      </c>
      <c r="S86" s="45">
        <v>52</v>
      </c>
      <c r="T86" s="45">
        <v>59</v>
      </c>
      <c r="U86" s="32">
        <v>45</v>
      </c>
      <c r="V86" s="13">
        <v>3</v>
      </c>
    </row>
    <row r="87" spans="1:22" ht="18" customHeight="1" thickBot="1">
      <c r="A87" s="46">
        <v>26</v>
      </c>
      <c r="B87" s="130" t="s">
        <v>55</v>
      </c>
      <c r="C87" s="88">
        <f t="shared" si="34"/>
        <v>50</v>
      </c>
      <c r="D87" s="26">
        <f t="shared" si="21"/>
        <v>54</v>
      </c>
      <c r="E87" s="75">
        <v>0.3340277777777778</v>
      </c>
      <c r="F87" s="184">
        <v>0.32430555555555557</v>
      </c>
      <c r="G87" s="75">
        <v>0.3368055555555556</v>
      </c>
      <c r="H87" s="26">
        <v>10</v>
      </c>
      <c r="I87" s="26">
        <v>14</v>
      </c>
      <c r="J87" s="26">
        <v>21</v>
      </c>
      <c r="K87" s="33">
        <v>7</v>
      </c>
      <c r="L87" s="26">
        <v>25</v>
      </c>
      <c r="M87" s="26">
        <f>H87+20</f>
        <v>30</v>
      </c>
      <c r="N87" s="26">
        <f t="shared" si="30"/>
        <v>34</v>
      </c>
      <c r="O87" s="26">
        <f t="shared" si="38"/>
        <v>41</v>
      </c>
      <c r="P87" s="33">
        <f>K87+20</f>
        <v>27</v>
      </c>
      <c r="Q87" s="26">
        <f t="shared" si="37"/>
        <v>45</v>
      </c>
      <c r="R87" s="26">
        <v>50</v>
      </c>
      <c r="S87" s="26">
        <v>54</v>
      </c>
      <c r="T87" s="75">
        <v>0.3756944444444445</v>
      </c>
      <c r="U87" s="184">
        <v>0.3659722222222222</v>
      </c>
      <c r="V87" s="185">
        <v>0.37847222222222227</v>
      </c>
    </row>
    <row r="88" spans="1:20" s="86" customFormat="1" ht="18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 s="86" customFormat="1" ht="18" customHeight="1" thickBo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5" ht="18" customHeight="1" thickBot="1">
      <c r="A90" s="2" t="s">
        <v>0</v>
      </c>
      <c r="B90" s="3" t="s">
        <v>1</v>
      </c>
      <c r="C90" s="42" t="s">
        <v>74</v>
      </c>
      <c r="D90" s="42" t="s">
        <v>75</v>
      </c>
      <c r="E90" s="41" t="s">
        <v>99</v>
      </c>
    </row>
    <row r="91" spans="1:5" ht="18" customHeight="1">
      <c r="A91" s="12">
        <v>1</v>
      </c>
      <c r="B91" s="54" t="s">
        <v>10</v>
      </c>
      <c r="C91" s="5">
        <v>0</v>
      </c>
      <c r="D91" s="5">
        <v>0</v>
      </c>
      <c r="E91" s="5">
        <v>0</v>
      </c>
    </row>
    <row r="92" spans="1:5" ht="18" customHeight="1">
      <c r="A92" s="12">
        <v>2</v>
      </c>
      <c r="B92" s="54" t="s">
        <v>11</v>
      </c>
      <c r="C92" s="5">
        <v>2</v>
      </c>
      <c r="D92" s="5" t="s">
        <v>81</v>
      </c>
      <c r="E92" s="5" t="s">
        <v>81</v>
      </c>
    </row>
    <row r="93" spans="1:5" ht="18" customHeight="1">
      <c r="A93" s="12">
        <v>3</v>
      </c>
      <c r="B93" s="54" t="s">
        <v>12</v>
      </c>
      <c r="C93" s="5">
        <v>4</v>
      </c>
      <c r="D93" s="5">
        <v>2</v>
      </c>
      <c r="E93" s="5">
        <v>2</v>
      </c>
    </row>
    <row r="94" spans="1:5" ht="18" customHeight="1">
      <c r="A94" s="12">
        <v>4</v>
      </c>
      <c r="B94" s="54" t="s">
        <v>13</v>
      </c>
      <c r="C94" s="5">
        <v>5</v>
      </c>
      <c r="D94" s="5" t="s">
        <v>81</v>
      </c>
      <c r="E94" s="5" t="s">
        <v>81</v>
      </c>
    </row>
    <row r="95" spans="1:5" ht="18" customHeight="1">
      <c r="A95" s="12">
        <v>5</v>
      </c>
      <c r="B95" s="54" t="s">
        <v>16</v>
      </c>
      <c r="C95" s="5">
        <v>7</v>
      </c>
      <c r="D95" s="5" t="s">
        <v>81</v>
      </c>
      <c r="E95" s="5" t="s">
        <v>81</v>
      </c>
    </row>
    <row r="96" spans="1:5" ht="18" customHeight="1">
      <c r="A96" s="12">
        <v>6</v>
      </c>
      <c r="B96" s="54" t="s">
        <v>18</v>
      </c>
      <c r="C96" s="5">
        <v>9</v>
      </c>
      <c r="D96" s="5">
        <v>5</v>
      </c>
      <c r="E96" s="5">
        <v>5</v>
      </c>
    </row>
    <row r="97" spans="1:5" ht="18" customHeight="1">
      <c r="A97" s="12">
        <v>7</v>
      </c>
      <c r="B97" s="54" t="s">
        <v>20</v>
      </c>
      <c r="C97" s="5">
        <v>10</v>
      </c>
      <c r="D97" s="5" t="s">
        <v>81</v>
      </c>
      <c r="E97" s="5" t="s">
        <v>81</v>
      </c>
    </row>
    <row r="98" spans="1:5" ht="18" customHeight="1">
      <c r="A98" s="12">
        <v>8</v>
      </c>
      <c r="B98" s="54" t="s">
        <v>22</v>
      </c>
      <c r="C98" s="5">
        <v>12</v>
      </c>
      <c r="D98" s="5">
        <v>7</v>
      </c>
      <c r="E98" s="5">
        <v>7</v>
      </c>
    </row>
    <row r="99" spans="1:5" ht="18" customHeight="1">
      <c r="A99" s="12">
        <v>9</v>
      </c>
      <c r="B99" s="54" t="s">
        <v>5</v>
      </c>
      <c r="C99" s="5">
        <v>14</v>
      </c>
      <c r="D99" s="5">
        <v>9</v>
      </c>
      <c r="E99" s="5">
        <v>9</v>
      </c>
    </row>
    <row r="100" spans="1:5" ht="18" customHeight="1">
      <c r="A100" s="12">
        <v>10</v>
      </c>
      <c r="B100" s="54" t="s">
        <v>24</v>
      </c>
      <c r="C100" s="5">
        <v>15</v>
      </c>
      <c r="D100" s="5">
        <v>10</v>
      </c>
      <c r="E100" s="5">
        <v>10</v>
      </c>
    </row>
    <row r="101" spans="1:5" ht="18" customHeight="1">
      <c r="A101" s="12">
        <v>11</v>
      </c>
      <c r="B101" s="54" t="s">
        <v>27</v>
      </c>
      <c r="C101" s="5">
        <v>16</v>
      </c>
      <c r="D101" s="5">
        <v>11</v>
      </c>
      <c r="E101" s="5">
        <v>11</v>
      </c>
    </row>
    <row r="102" spans="1:5" ht="18" customHeight="1">
      <c r="A102" s="12">
        <v>12</v>
      </c>
      <c r="B102" s="54" t="s">
        <v>29</v>
      </c>
      <c r="C102" s="5">
        <v>18</v>
      </c>
      <c r="D102" s="5" t="s">
        <v>81</v>
      </c>
      <c r="E102" s="5" t="s">
        <v>81</v>
      </c>
    </row>
    <row r="103" spans="1:5" ht="18" customHeight="1">
      <c r="A103" s="12">
        <v>13</v>
      </c>
      <c r="B103" s="54" t="s">
        <v>31</v>
      </c>
      <c r="C103" s="5">
        <v>20</v>
      </c>
      <c r="D103" s="5">
        <v>13</v>
      </c>
      <c r="E103" s="5">
        <v>13</v>
      </c>
    </row>
    <row r="104" spans="1:5" ht="18" customHeight="1">
      <c r="A104" s="12">
        <v>14</v>
      </c>
      <c r="B104" s="54" t="s">
        <v>33</v>
      </c>
      <c r="C104" s="5">
        <v>22</v>
      </c>
      <c r="D104" s="5" t="s">
        <v>81</v>
      </c>
      <c r="E104" s="5" t="s">
        <v>81</v>
      </c>
    </row>
    <row r="105" spans="1:5" ht="18" customHeight="1">
      <c r="A105" s="12">
        <v>15</v>
      </c>
      <c r="B105" s="54" t="s">
        <v>34</v>
      </c>
      <c r="C105" s="5">
        <v>23</v>
      </c>
      <c r="D105" s="5">
        <v>15</v>
      </c>
      <c r="E105" s="5">
        <v>15</v>
      </c>
    </row>
    <row r="106" spans="1:5" ht="18" customHeight="1">
      <c r="A106" s="12">
        <v>16</v>
      </c>
      <c r="B106" s="54" t="s">
        <v>36</v>
      </c>
      <c r="C106" s="5">
        <v>25</v>
      </c>
      <c r="D106" s="5" t="s">
        <v>81</v>
      </c>
      <c r="E106" s="5" t="s">
        <v>81</v>
      </c>
    </row>
    <row r="107" spans="1:5" ht="18" customHeight="1">
      <c r="A107" s="12">
        <v>17</v>
      </c>
      <c r="B107" s="54" t="s">
        <v>38</v>
      </c>
      <c r="C107" s="5">
        <v>27</v>
      </c>
      <c r="D107" s="5">
        <v>17</v>
      </c>
      <c r="E107" s="5">
        <v>17</v>
      </c>
    </row>
    <row r="108" spans="1:5" ht="18" customHeight="1">
      <c r="A108" s="12">
        <v>18</v>
      </c>
      <c r="B108" s="54" t="s">
        <v>40</v>
      </c>
      <c r="C108" s="5">
        <v>29</v>
      </c>
      <c r="D108" s="5" t="s">
        <v>81</v>
      </c>
      <c r="E108" s="5" t="s">
        <v>81</v>
      </c>
    </row>
    <row r="109" spans="1:5" ht="18" customHeight="1">
      <c r="A109" s="12">
        <v>19</v>
      </c>
      <c r="B109" s="54" t="s">
        <v>42</v>
      </c>
      <c r="C109" s="5">
        <v>31</v>
      </c>
      <c r="D109" s="5">
        <v>20</v>
      </c>
      <c r="E109" s="5">
        <v>20</v>
      </c>
    </row>
    <row r="110" spans="1:5" ht="18" customHeight="1">
      <c r="A110" s="12">
        <v>20</v>
      </c>
      <c r="B110" s="54" t="s">
        <v>44</v>
      </c>
      <c r="C110" s="5">
        <v>33</v>
      </c>
      <c r="D110" s="5" t="s">
        <v>81</v>
      </c>
      <c r="E110" s="5" t="s">
        <v>81</v>
      </c>
    </row>
    <row r="111" spans="1:5" ht="18" customHeight="1">
      <c r="A111" s="12">
        <v>21</v>
      </c>
      <c r="B111" s="54" t="s">
        <v>45</v>
      </c>
      <c r="C111" s="5">
        <v>35</v>
      </c>
      <c r="D111" s="5" t="s">
        <v>81</v>
      </c>
      <c r="E111" s="5" t="s">
        <v>81</v>
      </c>
    </row>
    <row r="112" spans="1:5" ht="18" customHeight="1">
      <c r="A112" s="12">
        <v>22</v>
      </c>
      <c r="B112" s="54" t="s">
        <v>47</v>
      </c>
      <c r="C112" s="5">
        <v>38</v>
      </c>
      <c r="D112" s="5">
        <v>24</v>
      </c>
      <c r="E112" s="5">
        <v>25</v>
      </c>
    </row>
    <row r="113" spans="1:5" ht="18" customHeight="1">
      <c r="A113" s="12">
        <v>23</v>
      </c>
      <c r="B113" s="54" t="s">
        <v>48</v>
      </c>
      <c r="C113" s="5">
        <v>40</v>
      </c>
      <c r="D113" s="5" t="s">
        <v>81</v>
      </c>
      <c r="E113" s="5" t="s">
        <v>81</v>
      </c>
    </row>
    <row r="114" spans="1:5" ht="18" customHeight="1">
      <c r="A114" s="12">
        <v>24</v>
      </c>
      <c r="B114" s="54" t="s">
        <v>50</v>
      </c>
      <c r="C114" s="5">
        <v>42</v>
      </c>
      <c r="D114" s="5" t="s">
        <v>81</v>
      </c>
      <c r="E114" s="5" t="s">
        <v>81</v>
      </c>
    </row>
    <row r="115" spans="1:5" ht="18" customHeight="1">
      <c r="A115" s="12">
        <v>25</v>
      </c>
      <c r="B115" s="54" t="s">
        <v>52</v>
      </c>
      <c r="C115" s="5">
        <v>44</v>
      </c>
      <c r="D115" s="5">
        <v>27</v>
      </c>
      <c r="E115" s="5">
        <v>28</v>
      </c>
    </row>
    <row r="116" spans="1:5" ht="18" customHeight="1" thickBot="1">
      <c r="A116" s="24">
        <v>26</v>
      </c>
      <c r="B116" s="125" t="s">
        <v>55</v>
      </c>
      <c r="C116" s="14">
        <v>46</v>
      </c>
      <c r="D116" s="14">
        <v>29</v>
      </c>
      <c r="E116" s="14">
        <v>30</v>
      </c>
    </row>
    <row r="117" ht="18" customHeight="1"/>
    <row r="118" ht="18" customHeight="1" thickBot="1"/>
    <row r="119" spans="1:5" ht="18" customHeight="1" thickBot="1">
      <c r="A119" s="2" t="s">
        <v>0</v>
      </c>
      <c r="B119" s="83" t="s">
        <v>1</v>
      </c>
      <c r="C119" s="40"/>
      <c r="D119" s="42"/>
      <c r="E119" s="84"/>
    </row>
    <row r="120" spans="1:5" ht="18" customHeight="1">
      <c r="A120" s="12">
        <v>26</v>
      </c>
      <c r="B120" s="78" t="s">
        <v>55</v>
      </c>
      <c r="C120" s="16">
        <v>0</v>
      </c>
      <c r="D120" s="17">
        <v>0</v>
      </c>
      <c r="E120" s="79"/>
    </row>
    <row r="121" spans="1:5" ht="18" customHeight="1">
      <c r="A121" s="12">
        <v>25</v>
      </c>
      <c r="B121" s="78" t="s">
        <v>52</v>
      </c>
      <c r="C121" s="12">
        <v>2</v>
      </c>
      <c r="D121" s="5">
        <v>2</v>
      </c>
      <c r="E121" s="80"/>
    </row>
    <row r="122" spans="1:5" ht="18" customHeight="1">
      <c r="A122" s="12">
        <v>24</v>
      </c>
      <c r="B122" s="78" t="s">
        <v>50</v>
      </c>
      <c r="C122" s="12">
        <v>4</v>
      </c>
      <c r="D122" s="5" t="s">
        <v>62</v>
      </c>
      <c r="E122" s="80"/>
    </row>
    <row r="123" spans="1:5" ht="18" customHeight="1">
      <c r="A123" s="12">
        <v>23</v>
      </c>
      <c r="B123" s="78" t="s">
        <v>48</v>
      </c>
      <c r="C123" s="12">
        <v>6</v>
      </c>
      <c r="D123" s="5" t="s">
        <v>62</v>
      </c>
      <c r="E123" s="80"/>
    </row>
    <row r="124" spans="1:5" ht="18" customHeight="1">
      <c r="A124" s="12">
        <v>22</v>
      </c>
      <c r="B124" s="78" t="s">
        <v>47</v>
      </c>
      <c r="C124" s="12">
        <v>8</v>
      </c>
      <c r="D124" s="5">
        <v>5</v>
      </c>
      <c r="E124" s="80"/>
    </row>
    <row r="125" spans="1:5" ht="18" customHeight="1">
      <c r="A125" s="12">
        <v>21</v>
      </c>
      <c r="B125" s="78" t="s">
        <v>45</v>
      </c>
      <c r="C125" s="12">
        <v>11</v>
      </c>
      <c r="D125" s="5" t="s">
        <v>62</v>
      </c>
      <c r="E125" s="80"/>
    </row>
    <row r="126" spans="1:5" ht="18" customHeight="1">
      <c r="A126" s="12">
        <v>20</v>
      </c>
      <c r="B126" s="78" t="s">
        <v>44</v>
      </c>
      <c r="C126" s="12">
        <v>13</v>
      </c>
      <c r="D126" s="5" t="s">
        <v>62</v>
      </c>
      <c r="E126" s="80"/>
    </row>
    <row r="127" spans="1:5" ht="18" customHeight="1">
      <c r="A127" s="12">
        <v>19</v>
      </c>
      <c r="B127" s="78" t="s">
        <v>42</v>
      </c>
      <c r="C127" s="12">
        <v>15</v>
      </c>
      <c r="D127" s="5">
        <v>9</v>
      </c>
      <c r="E127" s="81">
        <v>0</v>
      </c>
    </row>
    <row r="128" spans="1:5" ht="18" customHeight="1">
      <c r="A128" s="12">
        <v>18</v>
      </c>
      <c r="B128" s="78" t="s">
        <v>40</v>
      </c>
      <c r="C128" s="12">
        <v>17</v>
      </c>
      <c r="D128" s="5" t="s">
        <v>62</v>
      </c>
      <c r="E128" s="18" t="s">
        <v>62</v>
      </c>
    </row>
    <row r="129" spans="1:5" ht="18" customHeight="1">
      <c r="A129" s="12">
        <v>17</v>
      </c>
      <c r="B129" s="78" t="s">
        <v>38</v>
      </c>
      <c r="C129" s="12">
        <v>19</v>
      </c>
      <c r="D129" s="5">
        <v>12</v>
      </c>
      <c r="E129" s="81">
        <v>3</v>
      </c>
    </row>
    <row r="130" spans="1:5" ht="18" customHeight="1">
      <c r="A130" s="12">
        <v>16</v>
      </c>
      <c r="B130" s="78" t="s">
        <v>36</v>
      </c>
      <c r="C130" s="12">
        <v>21</v>
      </c>
      <c r="D130" s="5" t="s">
        <v>62</v>
      </c>
      <c r="E130" s="18" t="s">
        <v>62</v>
      </c>
    </row>
    <row r="131" spans="1:5" ht="18" customHeight="1">
      <c r="A131" s="12">
        <v>15</v>
      </c>
      <c r="B131" s="78" t="s">
        <v>34</v>
      </c>
      <c r="C131" s="12">
        <v>23</v>
      </c>
      <c r="D131" s="5">
        <v>14</v>
      </c>
      <c r="E131" s="18" t="s">
        <v>62</v>
      </c>
    </row>
    <row r="132" spans="1:5" ht="18" customHeight="1">
      <c r="A132" s="12">
        <v>14</v>
      </c>
      <c r="B132" s="78" t="s">
        <v>33</v>
      </c>
      <c r="C132" s="12">
        <v>24</v>
      </c>
      <c r="D132" s="5" t="s">
        <v>62</v>
      </c>
      <c r="E132" s="18" t="s">
        <v>62</v>
      </c>
    </row>
    <row r="133" spans="1:5" ht="18" customHeight="1">
      <c r="A133" s="12">
        <v>13</v>
      </c>
      <c r="B133" s="78" t="s">
        <v>31</v>
      </c>
      <c r="C133" s="12">
        <v>26</v>
      </c>
      <c r="D133" s="5">
        <v>16</v>
      </c>
      <c r="E133" s="18" t="s">
        <v>62</v>
      </c>
    </row>
    <row r="134" spans="1:5" ht="18" customHeight="1">
      <c r="A134" s="12">
        <v>12</v>
      </c>
      <c r="B134" s="78" t="s">
        <v>29</v>
      </c>
      <c r="C134" s="12">
        <v>28</v>
      </c>
      <c r="D134" s="5" t="s">
        <v>62</v>
      </c>
      <c r="E134" s="18" t="s">
        <v>62</v>
      </c>
    </row>
    <row r="135" spans="1:5" ht="18" customHeight="1">
      <c r="A135" s="12">
        <v>11</v>
      </c>
      <c r="B135" s="78" t="s">
        <v>27</v>
      </c>
      <c r="C135" s="12">
        <v>29</v>
      </c>
      <c r="D135" s="5">
        <v>18</v>
      </c>
      <c r="E135" s="18" t="s">
        <v>62</v>
      </c>
    </row>
    <row r="136" spans="1:5" ht="18" customHeight="1">
      <c r="A136" s="12">
        <v>10</v>
      </c>
      <c r="B136" s="78" t="s">
        <v>24</v>
      </c>
      <c r="C136" s="12">
        <v>30</v>
      </c>
      <c r="D136" s="5">
        <v>19</v>
      </c>
      <c r="E136" s="18" t="s">
        <v>62</v>
      </c>
    </row>
    <row r="137" spans="1:5" ht="18" customHeight="1">
      <c r="A137" s="12">
        <v>9</v>
      </c>
      <c r="B137" s="78" t="s">
        <v>5</v>
      </c>
      <c r="C137" s="12">
        <v>32</v>
      </c>
      <c r="D137" s="5">
        <v>21</v>
      </c>
      <c r="E137" s="81">
        <v>9</v>
      </c>
    </row>
    <row r="138" spans="1:5" ht="18" customHeight="1">
      <c r="A138" s="12">
        <v>8</v>
      </c>
      <c r="B138" s="78" t="s">
        <v>22</v>
      </c>
      <c r="C138" s="12">
        <v>34</v>
      </c>
      <c r="D138" s="5">
        <v>23</v>
      </c>
      <c r="E138" s="80"/>
    </row>
    <row r="139" spans="1:5" ht="18" customHeight="1">
      <c r="A139" s="12">
        <v>7</v>
      </c>
      <c r="B139" s="78" t="s">
        <v>20</v>
      </c>
      <c r="C139" s="12">
        <v>36</v>
      </c>
      <c r="D139" s="5" t="s">
        <v>62</v>
      </c>
      <c r="E139" s="80"/>
    </row>
    <row r="140" spans="1:5" ht="18" customHeight="1">
      <c r="A140" s="12">
        <v>6</v>
      </c>
      <c r="B140" s="78" t="s">
        <v>18</v>
      </c>
      <c r="C140" s="12">
        <v>37</v>
      </c>
      <c r="D140" s="5">
        <v>25</v>
      </c>
      <c r="E140" s="80"/>
    </row>
    <row r="141" spans="1:5" ht="18" customHeight="1">
      <c r="A141" s="12">
        <v>5</v>
      </c>
      <c r="B141" s="78" t="s">
        <v>16</v>
      </c>
      <c r="C141" s="12">
        <v>39</v>
      </c>
      <c r="D141" s="5" t="s">
        <v>62</v>
      </c>
      <c r="E141" s="80"/>
    </row>
    <row r="142" spans="1:5" ht="18" customHeight="1">
      <c r="A142" s="12">
        <v>4</v>
      </c>
      <c r="B142" s="78" t="s">
        <v>13</v>
      </c>
      <c r="C142" s="12">
        <v>41</v>
      </c>
      <c r="D142" s="5" t="s">
        <v>62</v>
      </c>
      <c r="E142" s="80"/>
    </row>
    <row r="143" spans="1:5" ht="18" customHeight="1">
      <c r="A143" s="12">
        <v>3</v>
      </c>
      <c r="B143" s="78" t="s">
        <v>12</v>
      </c>
      <c r="C143" s="12">
        <v>42</v>
      </c>
      <c r="D143" s="5">
        <v>28</v>
      </c>
      <c r="E143" s="80"/>
    </row>
    <row r="144" spans="1:5" ht="18" customHeight="1">
      <c r="A144" s="12">
        <v>2</v>
      </c>
      <c r="B144" s="78" t="s">
        <v>11</v>
      </c>
      <c r="C144" s="12">
        <v>44</v>
      </c>
      <c r="D144" s="5" t="s">
        <v>62</v>
      </c>
      <c r="E144" s="80"/>
    </row>
    <row r="145" spans="1:5" ht="18" customHeight="1" thickBot="1">
      <c r="A145" s="24">
        <v>1</v>
      </c>
      <c r="B145" s="124" t="s">
        <v>10</v>
      </c>
      <c r="C145" s="24">
        <v>46</v>
      </c>
      <c r="D145" s="14">
        <v>30</v>
      </c>
      <c r="E145" s="82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</sheetData>
  <sheetProtection/>
  <mergeCells count="6">
    <mergeCell ref="P18:Q18"/>
    <mergeCell ref="A1:D1"/>
    <mergeCell ref="A2:B2"/>
    <mergeCell ref="M32:M38"/>
    <mergeCell ref="M50:M57"/>
    <mergeCell ref="A31:B31"/>
  </mergeCells>
  <printOptions/>
  <pageMargins left="0.7" right="0.7" top="0.75" bottom="0.75" header="0.3" footer="0.3"/>
  <pageSetup orientation="portrait" paperSize="9" r:id="rId1"/>
  <ignoredErrors>
    <ignoredError sqref="O79:O80 P80 P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 Fujinami</dc:creator>
  <cp:keywords/>
  <dc:description/>
  <cp:lastModifiedBy>Davy Fujinami</cp:lastModifiedBy>
  <dcterms:created xsi:type="dcterms:W3CDTF">2011-09-05T04:18:03Z</dcterms:created>
  <dcterms:modified xsi:type="dcterms:W3CDTF">2011-09-11T03:29:03Z</dcterms:modified>
  <cp:category/>
  <cp:version/>
  <cp:contentType/>
  <cp:contentStatus/>
</cp:coreProperties>
</file>